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gregwallace/Downloads/"/>
    </mc:Choice>
  </mc:AlternateContent>
  <xr:revisionPtr revIDLastSave="0" documentId="13_ncr:1_{05ABE710-6AE1-A04C-AC53-BD9C0695D52A}" xr6:coauthVersionLast="47" xr6:coauthVersionMax="47" xr10:uidLastSave="{00000000-0000-0000-0000-000000000000}"/>
  <bookViews>
    <workbookView xWindow="0" yWindow="680" windowWidth="34200" windowHeight="21460" tabRatio="500" xr2:uid="{00000000-000D-0000-FFFF-FFFF00000000}"/>
  </bookViews>
  <sheets>
    <sheet name="Budget" sheetId="3" r:id="rId1"/>
    <sheet name="Summary" sheetId="2" r:id="rId2"/>
    <sheet name="Settings" sheetId="1" r:id="rId3"/>
  </sheets>
  <definedNames>
    <definedName name="_xlnm.Print_Titles" localSheetId="0">Budget!$9:$9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31" i="3" l="1"/>
  <c r="G130" i="3"/>
  <c r="G129" i="3"/>
  <c r="G128" i="3"/>
  <c r="F128" i="3"/>
  <c r="E128" i="3"/>
  <c r="D128" i="3"/>
  <c r="G127" i="3"/>
  <c r="F127" i="3"/>
  <c r="E127" i="3"/>
  <c r="D127" i="3"/>
  <c r="G126" i="3"/>
  <c r="F126" i="3"/>
  <c r="E126" i="3"/>
  <c r="D126" i="3"/>
  <c r="G125" i="3"/>
  <c r="G132" i="3" s="1"/>
  <c r="E15" i="2" s="1"/>
  <c r="F125" i="3"/>
  <c r="E125" i="3"/>
  <c r="D125" i="3"/>
  <c r="G121" i="3"/>
  <c r="G120" i="3"/>
  <c r="G119" i="3"/>
  <c r="G118" i="3"/>
  <c r="G117" i="3"/>
  <c r="G116" i="3"/>
  <c r="F116" i="3" s="1"/>
  <c r="E116" i="3"/>
  <c r="D116" i="3"/>
  <c r="G115" i="3"/>
  <c r="G114" i="3"/>
  <c r="D114" i="3"/>
  <c r="G110" i="3"/>
  <c r="D110" i="3"/>
  <c r="G109" i="3"/>
  <c r="G108" i="3"/>
  <c r="G107" i="3"/>
  <c r="G106" i="3"/>
  <c r="G105" i="3"/>
  <c r="F105" i="3"/>
  <c r="E105" i="3"/>
  <c r="D105" i="3"/>
  <c r="G104" i="3"/>
  <c r="F104" i="3"/>
  <c r="E104" i="3"/>
  <c r="D104" i="3"/>
  <c r="G103" i="3"/>
  <c r="F103" i="3"/>
  <c r="E103" i="3"/>
  <c r="D103" i="3"/>
  <c r="G102" i="3"/>
  <c r="F102" i="3"/>
  <c r="E102" i="3"/>
  <c r="D102" i="3"/>
  <c r="G98" i="3"/>
  <c r="F98" i="3"/>
  <c r="E98" i="3"/>
  <c r="D98" i="3"/>
  <c r="G97" i="3"/>
  <c r="F97" i="3"/>
  <c r="E97" i="3"/>
  <c r="D97" i="3"/>
  <c r="G96" i="3"/>
  <c r="F96" i="3"/>
  <c r="E96" i="3"/>
  <c r="D96" i="3"/>
  <c r="G95" i="3"/>
  <c r="G94" i="3"/>
  <c r="G93" i="3"/>
  <c r="G92" i="3"/>
  <c r="F92" i="3" s="1"/>
  <c r="E92" i="3"/>
  <c r="D92" i="3"/>
  <c r="G91" i="3"/>
  <c r="G90" i="3"/>
  <c r="F90" i="3"/>
  <c r="E90" i="3"/>
  <c r="D90" i="3"/>
  <c r="G89" i="3"/>
  <c r="F89" i="3"/>
  <c r="E89" i="3"/>
  <c r="D89" i="3"/>
  <c r="G88" i="3"/>
  <c r="F88" i="3"/>
  <c r="E88" i="3"/>
  <c r="D88" i="3"/>
  <c r="G87" i="3"/>
  <c r="F87" i="3"/>
  <c r="E87" i="3"/>
  <c r="D87" i="3"/>
  <c r="G83" i="3"/>
  <c r="F83" i="3"/>
  <c r="E83" i="3"/>
  <c r="D83" i="3"/>
  <c r="G82" i="3"/>
  <c r="F82" i="3"/>
  <c r="E82" i="3"/>
  <c r="D82" i="3"/>
  <c r="G81" i="3"/>
  <c r="F81" i="3"/>
  <c r="E81" i="3"/>
  <c r="D81" i="3"/>
  <c r="G80" i="3"/>
  <c r="F80" i="3"/>
  <c r="E80" i="3"/>
  <c r="D80" i="3"/>
  <c r="G79" i="3"/>
  <c r="F79" i="3"/>
  <c r="E79" i="3"/>
  <c r="D79" i="3"/>
  <c r="G78" i="3"/>
  <c r="G77" i="3"/>
  <c r="D77" i="3"/>
  <c r="G73" i="3"/>
  <c r="F73" i="3"/>
  <c r="E73" i="3"/>
  <c r="D73" i="3"/>
  <c r="G72" i="3"/>
  <c r="F72" i="3"/>
  <c r="E72" i="3"/>
  <c r="D72" i="3"/>
  <c r="G71" i="3"/>
  <c r="F71" i="3"/>
  <c r="E71" i="3"/>
  <c r="D71" i="3"/>
  <c r="G70" i="3"/>
  <c r="F70" i="3"/>
  <c r="E70" i="3"/>
  <c r="D70" i="3"/>
  <c r="G69" i="3"/>
  <c r="G68" i="3"/>
  <c r="D68" i="3"/>
  <c r="G67" i="3"/>
  <c r="G66" i="3"/>
  <c r="E66" i="3" s="1"/>
  <c r="F66" i="3"/>
  <c r="D66" i="3"/>
  <c r="G65" i="3"/>
  <c r="D65" i="3"/>
  <c r="G64" i="3"/>
  <c r="G60" i="3"/>
  <c r="G59" i="3"/>
  <c r="F59" i="3"/>
  <c r="E59" i="3"/>
  <c r="D59" i="3"/>
  <c r="G58" i="3"/>
  <c r="F58" i="3"/>
  <c r="E58" i="3"/>
  <c r="D58" i="3"/>
  <c r="G57" i="3"/>
  <c r="F57" i="3"/>
  <c r="E57" i="3"/>
  <c r="D57" i="3"/>
  <c r="G56" i="3"/>
  <c r="F56" i="3"/>
  <c r="E56" i="3"/>
  <c r="D56" i="3"/>
  <c r="G55" i="3"/>
  <c r="F55" i="3"/>
  <c r="E55" i="3"/>
  <c r="D55" i="3"/>
  <c r="G54" i="3"/>
  <c r="F54" i="3"/>
  <c r="E54" i="3"/>
  <c r="D54" i="3"/>
  <c r="G53" i="3"/>
  <c r="F53" i="3"/>
  <c r="E53" i="3"/>
  <c r="D53" i="3"/>
  <c r="G52" i="3"/>
  <c r="F52" i="3"/>
  <c r="E52" i="3"/>
  <c r="D52" i="3"/>
  <c r="G51" i="3"/>
  <c r="F51" i="3"/>
  <c r="E51" i="3"/>
  <c r="D51" i="3"/>
  <c r="G50" i="3"/>
  <c r="F50" i="3"/>
  <c r="E50" i="3"/>
  <c r="D50" i="3"/>
  <c r="G49" i="3"/>
  <c r="F49" i="3"/>
  <c r="E49" i="3"/>
  <c r="D49" i="3"/>
  <c r="G48" i="3"/>
  <c r="F48" i="3"/>
  <c r="E48" i="3"/>
  <c r="D48" i="3"/>
  <c r="G47" i="3"/>
  <c r="G46" i="3"/>
  <c r="F46" i="3"/>
  <c r="E46" i="3"/>
  <c r="D46" i="3"/>
  <c r="G45" i="3"/>
  <c r="F45" i="3"/>
  <c r="E45" i="3"/>
  <c r="D45" i="3"/>
  <c r="G44" i="3"/>
  <c r="F44" i="3"/>
  <c r="E44" i="3"/>
  <c r="D44" i="3"/>
  <c r="G43" i="3"/>
  <c r="F43" i="3"/>
  <c r="E43" i="3"/>
  <c r="D43" i="3"/>
  <c r="G39" i="3"/>
  <c r="F39" i="3"/>
  <c r="E39" i="3"/>
  <c r="D39" i="3"/>
  <c r="G38" i="3"/>
  <c r="F38" i="3"/>
  <c r="E38" i="3"/>
  <c r="D38" i="3"/>
  <c r="G37" i="3"/>
  <c r="F37" i="3"/>
  <c r="E37" i="3"/>
  <c r="D37" i="3"/>
  <c r="G36" i="3"/>
  <c r="G35" i="3"/>
  <c r="F35" i="3"/>
  <c r="E35" i="3"/>
  <c r="D35" i="3"/>
  <c r="G34" i="3"/>
  <c r="F34" i="3"/>
  <c r="E34" i="3"/>
  <c r="D34" i="3"/>
  <c r="G33" i="3"/>
  <c r="D33" i="3" s="1"/>
  <c r="F33" i="3"/>
  <c r="E33" i="3"/>
  <c r="G32" i="3"/>
  <c r="F32" i="3"/>
  <c r="E32" i="3"/>
  <c r="D32" i="3"/>
  <c r="G31" i="3"/>
  <c r="F31" i="3"/>
  <c r="E31" i="3"/>
  <c r="D31" i="3"/>
  <c r="G30" i="3"/>
  <c r="F30" i="3"/>
  <c r="E30" i="3"/>
  <c r="D30" i="3"/>
  <c r="G29" i="3"/>
  <c r="F29" i="3"/>
  <c r="E29" i="3"/>
  <c r="D29" i="3"/>
  <c r="G28" i="3"/>
  <c r="G40" i="3" s="1"/>
  <c r="F28" i="3"/>
  <c r="E28" i="3"/>
  <c r="D28" i="3"/>
  <c r="G24" i="3"/>
  <c r="G23" i="3"/>
  <c r="G22" i="3"/>
  <c r="F22" i="3"/>
  <c r="E22" i="3"/>
  <c r="D22" i="3"/>
  <c r="G21" i="3"/>
  <c r="G20" i="3"/>
  <c r="G19" i="3"/>
  <c r="G18" i="3"/>
  <c r="G17" i="3"/>
  <c r="F17" i="3"/>
  <c r="E17" i="3"/>
  <c r="D17" i="3"/>
  <c r="G16" i="3"/>
  <c r="F16" i="3"/>
  <c r="E16" i="3"/>
  <c r="D16" i="3"/>
  <c r="G15" i="3"/>
  <c r="F15" i="3"/>
  <c r="E15" i="3"/>
  <c r="D15" i="3"/>
  <c r="G14" i="3"/>
  <c r="F14" i="3"/>
  <c r="E14" i="3"/>
  <c r="D14" i="3"/>
  <c r="G13" i="3"/>
  <c r="F13" i="3"/>
  <c r="E13" i="3"/>
  <c r="D13" i="3"/>
  <c r="G12" i="3"/>
  <c r="F12" i="3"/>
  <c r="E12" i="3"/>
  <c r="D12" i="3"/>
  <c r="G11" i="3"/>
  <c r="F11" i="3"/>
  <c r="E11" i="3"/>
  <c r="D11" i="3"/>
  <c r="G37" i="1"/>
  <c r="F37" i="1"/>
  <c r="E37" i="1"/>
  <c r="D37" i="1"/>
  <c r="E22" i="2"/>
  <c r="E21" i="2"/>
  <c r="A3" i="2"/>
  <c r="F131" i="3" l="1"/>
  <c r="E131" i="3"/>
  <c r="D131" i="3"/>
  <c r="F130" i="3"/>
  <c r="E130" i="3"/>
  <c r="D130" i="3"/>
  <c r="F129" i="3"/>
  <c r="F132" i="3" s="1"/>
  <c r="E129" i="3"/>
  <c r="E132" i="3" s="1"/>
  <c r="C15" i="2" s="1"/>
  <c r="D129" i="3"/>
  <c r="D132" i="3" s="1"/>
  <c r="B15" i="2" s="1"/>
  <c r="D15" i="2"/>
  <c r="D121" i="3"/>
  <c r="E121" i="3"/>
  <c r="F121" i="3"/>
  <c r="D120" i="3"/>
  <c r="E120" i="3"/>
  <c r="F120" i="3"/>
  <c r="E119" i="3"/>
  <c r="D119" i="3"/>
  <c r="F119" i="3"/>
  <c r="D118" i="3"/>
  <c r="E118" i="3"/>
  <c r="F118" i="3"/>
  <c r="E117" i="3"/>
  <c r="F117" i="3"/>
  <c r="D117" i="3"/>
  <c r="F115" i="3"/>
  <c r="D115" i="3"/>
  <c r="D122" i="3" s="1"/>
  <c r="B14" i="2" s="1"/>
  <c r="E115" i="3"/>
  <c r="E114" i="3"/>
  <c r="E122" i="3" s="1"/>
  <c r="C14" i="2" s="1"/>
  <c r="F114" i="3"/>
  <c r="F122" i="3" s="1"/>
  <c r="G122" i="3"/>
  <c r="E14" i="2" s="1"/>
  <c r="E110" i="3"/>
  <c r="F110" i="3"/>
  <c r="E109" i="3"/>
  <c r="F109" i="3"/>
  <c r="D109" i="3"/>
  <c r="F108" i="3"/>
  <c r="E108" i="3"/>
  <c r="D108" i="3"/>
  <c r="E107" i="3"/>
  <c r="D107" i="3"/>
  <c r="F107" i="3"/>
  <c r="D106" i="3"/>
  <c r="D111" i="3" s="1"/>
  <c r="B13" i="2" s="1"/>
  <c r="G111" i="3"/>
  <c r="F106" i="3"/>
  <c r="F111" i="3" s="1"/>
  <c r="E106" i="3"/>
  <c r="F95" i="3"/>
  <c r="D95" i="3"/>
  <c r="E95" i="3"/>
  <c r="D94" i="3"/>
  <c r="E94" i="3"/>
  <c r="F94" i="3"/>
  <c r="D93" i="3"/>
  <c r="E93" i="3"/>
  <c r="F93" i="3"/>
  <c r="G99" i="3"/>
  <c r="E12" i="2" s="1"/>
  <c r="D91" i="3"/>
  <c r="E91" i="3"/>
  <c r="F91" i="3"/>
  <c r="E78" i="3"/>
  <c r="D78" i="3"/>
  <c r="D84" i="3" s="1"/>
  <c r="B11" i="2" s="1"/>
  <c r="F78" i="3"/>
  <c r="G84" i="3"/>
  <c r="E11" i="2" s="1"/>
  <c r="E77" i="3"/>
  <c r="E84" i="3" s="1"/>
  <c r="C11" i="2" s="1"/>
  <c r="F77" i="3"/>
  <c r="F84" i="3" s="1"/>
  <c r="D69" i="3"/>
  <c r="E69" i="3"/>
  <c r="F69" i="3"/>
  <c r="F68" i="3"/>
  <c r="E68" i="3"/>
  <c r="E67" i="3"/>
  <c r="D67" i="3"/>
  <c r="F67" i="3"/>
  <c r="F65" i="3"/>
  <c r="E65" i="3"/>
  <c r="E64" i="3"/>
  <c r="D64" i="3"/>
  <c r="F64" i="3"/>
  <c r="G74" i="3"/>
  <c r="E10" i="2" s="1"/>
  <c r="G61" i="3"/>
  <c r="E9" i="2" s="1"/>
  <c r="F60" i="3"/>
  <c r="E60" i="3"/>
  <c r="D60" i="3"/>
  <c r="F47" i="3"/>
  <c r="F61" i="3" s="1"/>
  <c r="E47" i="3"/>
  <c r="E61" i="3" s="1"/>
  <c r="C9" i="2" s="1"/>
  <c r="D47" i="3"/>
  <c r="D61" i="3" s="1"/>
  <c r="B9" i="2" s="1"/>
  <c r="F36" i="3"/>
  <c r="D36" i="3"/>
  <c r="E36" i="3"/>
  <c r="E8" i="2"/>
  <c r="D24" i="3"/>
  <c r="E24" i="3"/>
  <c r="F24" i="3"/>
  <c r="E23" i="3"/>
  <c r="F23" i="3"/>
  <c r="D23" i="3"/>
  <c r="F21" i="3"/>
  <c r="E21" i="3"/>
  <c r="D21" i="3"/>
  <c r="E20" i="3"/>
  <c r="D20" i="3"/>
  <c r="F20" i="3"/>
  <c r="F19" i="3"/>
  <c r="E19" i="3"/>
  <c r="D19" i="3"/>
  <c r="G25" i="3"/>
  <c r="D18" i="3"/>
  <c r="D25" i="3" s="1"/>
  <c r="E18" i="3"/>
  <c r="E25" i="3" s="1"/>
  <c r="F18" i="3"/>
  <c r="F25" i="3" s="1"/>
  <c r="F15" i="2" s="1"/>
  <c r="D14" i="2" l="1"/>
  <c r="F14" i="2"/>
  <c r="D13" i="2"/>
  <c r="F13" i="2"/>
  <c r="D11" i="2"/>
  <c r="F11" i="2"/>
  <c r="C21" i="2"/>
  <c r="E74" i="3"/>
  <c r="C10" i="2" s="1"/>
  <c r="B21" i="2"/>
  <c r="D74" i="3"/>
  <c r="B10" i="2" s="1"/>
  <c r="F74" i="3"/>
  <c r="D21" i="2"/>
  <c r="D9" i="2"/>
  <c r="F9" i="2"/>
  <c r="F40" i="3"/>
  <c r="D22" i="2"/>
  <c r="D40" i="3"/>
  <c r="B22" i="2"/>
  <c r="E40" i="3"/>
  <c r="C22" i="2"/>
  <c r="E7" i="2"/>
  <c r="B7" i="2"/>
  <c r="C7" i="2"/>
  <c r="D7" i="2"/>
  <c r="E111" i="3"/>
  <c r="C13" i="2" s="1"/>
  <c r="D99" i="3"/>
  <c r="B12" i="2" s="1"/>
  <c r="E99" i="3"/>
  <c r="C12" i="2" s="1"/>
  <c r="F99" i="3"/>
  <c r="E13" i="2"/>
  <c r="G134" i="3"/>
  <c r="D10" i="2" l="1"/>
  <c r="F10" i="2"/>
  <c r="F8" i="2"/>
  <c r="D8" i="2"/>
  <c r="F134" i="3"/>
  <c r="B8" i="2"/>
  <c r="D134" i="3"/>
  <c r="C8" i="2"/>
  <c r="E134" i="3"/>
  <c r="F12" i="2"/>
  <c r="D12" i="2"/>
  <c r="E16" i="2"/>
  <c r="G135" i="3"/>
  <c r="E17" i="2" s="1"/>
  <c r="F135" i="3" l="1"/>
  <c r="F22" i="2"/>
  <c r="F21" i="2"/>
  <c r="D16" i="2"/>
  <c r="F16" i="2"/>
  <c r="D135" i="3"/>
  <c r="B16" i="2"/>
  <c r="E135" i="3"/>
  <c r="C17" i="2" s="1"/>
  <c r="C16" i="2"/>
  <c r="F17" i="2" l="1"/>
  <c r="D17" i="2"/>
  <c r="A135" i="3"/>
  <c r="B17" i="2"/>
  <c r="A17" i="2" s="1"/>
</calcChain>
</file>

<file path=xl/sharedStrings.xml><?xml version="1.0" encoding="utf-8"?>
<sst xmlns="http://schemas.openxmlformats.org/spreadsheetml/2006/main" count="339" uniqueCount="157">
  <si>
    <t>Settings, legend and conversion basis</t>
  </si>
  <si>
    <t>Do not delete this tab. The Budget tab reads its conversion factors from here.</t>
  </si>
  <si>
    <t>Conversion factors</t>
  </si>
  <si>
    <t>Frequency</t>
  </si>
  <si>
    <t>Times per year</t>
  </si>
  <si>
    <t>Weekly</t>
  </si>
  <si>
    <t>Fortnightly</t>
  </si>
  <si>
    <t>Monthly</t>
  </si>
  <si>
    <t>Quarterly</t>
  </si>
  <si>
    <t>Annual</t>
  </si>
  <si>
    <t>Every figure is converted through an annual anchor, so the three frequencies always agree:</t>
  </si>
  <si>
    <t>Annual = Amount x times per year</t>
  </si>
  <si>
    <t>Weekly = Annual / 52</t>
  </si>
  <si>
    <t>Fortnightly = Annual / 26</t>
  </si>
  <si>
    <t>Monthly = Annual / 12</t>
  </si>
  <si>
    <t>Which produces the standard relationships:</t>
  </si>
  <si>
    <t>Weekly to fortnightly  x 2</t>
  </si>
  <si>
    <t>Weekly to monthly  x 52/12</t>
  </si>
  <si>
    <t>Fortnightly to weekly  / 2</t>
  </si>
  <si>
    <t>Fortnightly to monthly  x 26/12</t>
  </si>
  <si>
    <t>Monthly to fortnightly  x 12/26</t>
  </si>
  <si>
    <t>Monthly to weekly  x 12/52</t>
  </si>
  <si>
    <t>How to fill in the Budget tab</t>
  </si>
  <si>
    <t>1. Only the shaded input cells need touching: Amount, Frequency, Type and Notes.</t>
  </si>
  <si>
    <t>2. Enter each amount in the frequency it is actually paid, then pick that frequency from the dropdown.</t>
  </si>
  <si>
    <t>3. Weekly, Fortnightly, Monthly and Annual fill in automatically. Do not type over them.</t>
  </si>
  <si>
    <t>4. Blank rows at the bottom of each section are there for anything not already listed.</t>
  </si>
  <si>
    <t>5. Type marks a line as Fixed or Discretionary, which drives the split on the Summary tab.</t>
  </si>
  <si>
    <t>Example row (this is what a completed line looks like)</t>
  </si>
  <si>
    <t>Item</t>
  </si>
  <si>
    <t>Amount</t>
  </si>
  <si>
    <t>Type</t>
  </si>
  <si>
    <t>Rates</t>
  </si>
  <si>
    <t>Fixed</t>
  </si>
  <si>
    <t>Source: illustrative figure only, supplied as a formatting example.</t>
  </si>
  <si>
    <t>Budget Summary</t>
  </si>
  <si>
    <t>All figures calculate from the Budget tab. Nothing on this tab needs to be typed.</t>
  </si>
  <si>
    <t>% of income</t>
  </si>
  <si>
    <t>Total income</t>
  </si>
  <si>
    <t>Utilities</t>
  </si>
  <si>
    <t>Living</t>
  </si>
  <si>
    <t>Vehicles</t>
  </si>
  <si>
    <t>Home</t>
  </si>
  <si>
    <t>Insurance</t>
  </si>
  <si>
    <t>Short Term Debt</t>
  </si>
  <si>
    <t>Other</t>
  </si>
  <si>
    <t>Saving</t>
  </si>
  <si>
    <t>Total expenses</t>
  </si>
  <si>
    <t>Where the money is going</t>
  </si>
  <si>
    <t>% of expenses</t>
  </si>
  <si>
    <t>Discretionary</t>
  </si>
  <si>
    <t>Discretionary is the spend a household can realistically flex. Fixed is what has to be paid regardless.</t>
  </si>
  <si>
    <t>Assumption: the Fixed / Discretionary tag on each Budget line drives this split and can be changed per client.</t>
  </si>
  <si>
    <t>Conversion basis: annual anchor, monthly to fortnightly x 12/26, monthly to weekly x 12/52. See Settings tab.</t>
  </si>
  <si>
    <t>Client Budget</t>
  </si>
  <si>
    <t>Enter each amount in the frequency it is actually paid. The three frequency columns calculate automatically.</t>
  </si>
  <si>
    <t>Client name</t>
  </si>
  <si>
    <t>Prepared by</t>
  </si>
  <si>
    <t>Date</t>
  </si>
  <si>
    <t>Notes</t>
  </si>
  <si>
    <t>INCOME</t>
  </si>
  <si>
    <t>Salary / wages (person 1, take-home)</t>
  </si>
  <si>
    <t>Salary / wages (person 2, take-home)</t>
  </si>
  <si>
    <t>Second job / overtime</t>
  </si>
  <si>
    <t>Self-employed drawings</t>
  </si>
  <si>
    <t>Working for Families</t>
  </si>
  <si>
    <t>Best Start</t>
  </si>
  <si>
    <t>Child support received</t>
  </si>
  <si>
    <t>Boarder / flatmate income</t>
  </si>
  <si>
    <t>Rental income</t>
  </si>
  <si>
    <t>NZ Super / benefit / student allowance</t>
  </si>
  <si>
    <t>Dividends / interest</t>
  </si>
  <si>
    <t>Other income</t>
  </si>
  <si>
    <t>Total Income</t>
  </si>
  <si>
    <t>UTILITIES</t>
  </si>
  <si>
    <t>Power</t>
  </si>
  <si>
    <t>Gas</t>
  </si>
  <si>
    <t>Water</t>
  </si>
  <si>
    <t>Phone (landline)</t>
  </si>
  <si>
    <t>Mobile phones</t>
  </si>
  <si>
    <t>Broadband</t>
  </si>
  <si>
    <t>Sky TV</t>
  </si>
  <si>
    <t>Streaming subscriptions (Netflix, Spotify, Disney+)</t>
  </si>
  <si>
    <t>App / software subscriptions</t>
  </si>
  <si>
    <t>Rubbish collection</t>
  </si>
  <si>
    <t>Total Utilities</t>
  </si>
  <si>
    <t>LIVING</t>
  </si>
  <si>
    <t>Supermarket / food</t>
  </si>
  <si>
    <t>Lunches</t>
  </si>
  <si>
    <t>Takeaways</t>
  </si>
  <si>
    <t>Dining out</t>
  </si>
  <si>
    <t>Alcohol</t>
  </si>
  <si>
    <t>Clothing and footwear</t>
  </si>
  <si>
    <t>Haircuts and personal care</t>
  </si>
  <si>
    <t>Medical, dental and prescriptions</t>
  </si>
  <si>
    <t>Pets (food, vet, insurance)</t>
  </si>
  <si>
    <t>Gym and sports memberships</t>
  </si>
  <si>
    <t>Movies and entertainment</t>
  </si>
  <si>
    <t>Hobbies</t>
  </si>
  <si>
    <t>Pocket money</t>
  </si>
  <si>
    <t>Childcare</t>
  </si>
  <si>
    <t>Children activities (swimming, music etc)</t>
  </si>
  <si>
    <t>Gifts and Christmas</t>
  </si>
  <si>
    <t>Total Living</t>
  </si>
  <si>
    <t>VEHICLES</t>
  </si>
  <si>
    <t>Petrol</t>
  </si>
  <si>
    <t>Servicing and repairs</t>
  </si>
  <si>
    <t>Registration</t>
  </si>
  <si>
    <t>WOF</t>
  </si>
  <si>
    <t>Tyres</t>
  </si>
  <si>
    <t>Road user charges</t>
  </si>
  <si>
    <t>Public transport and parking</t>
  </si>
  <si>
    <t>AA membership</t>
  </si>
  <si>
    <t>Total Vehicles</t>
  </si>
  <si>
    <t>HOME</t>
  </si>
  <si>
    <t>Rent / mortgage payments</t>
  </si>
  <si>
    <t>Body corporate fees</t>
  </si>
  <si>
    <t>Maintenance and repairs</t>
  </si>
  <si>
    <t>Lawns and cleaning</t>
  </si>
  <si>
    <t>Total Home</t>
  </si>
  <si>
    <t>INSURANCE</t>
  </si>
  <si>
    <t>House insurance</t>
  </si>
  <si>
    <t>Contents insurance</t>
  </si>
  <si>
    <t>Vehicle insurance</t>
  </si>
  <si>
    <t>Life insurance</t>
  </si>
  <si>
    <t>Medical insurance</t>
  </si>
  <si>
    <t>Income protection / mortgage repayment cover</t>
  </si>
  <si>
    <t>Trauma / critical illness</t>
  </si>
  <si>
    <t>Total permanent disability</t>
  </si>
  <si>
    <t>Pet insurance</t>
  </si>
  <si>
    <t>Travel insurance</t>
  </si>
  <si>
    <t>Total Insurance</t>
  </si>
  <si>
    <t>SHORT TERM DEBT</t>
  </si>
  <si>
    <t>Credit card</t>
  </si>
  <si>
    <t>Personal loan</t>
  </si>
  <si>
    <t>Vehicle finance</t>
  </si>
  <si>
    <t>Hire purchase / store cards (Q Card, Gem, Farmers)</t>
  </si>
  <si>
    <t>Buy now pay later (Afterpay, Laybuy, Zip)</t>
  </si>
  <si>
    <t>Overdraft</t>
  </si>
  <si>
    <t>Family loans</t>
  </si>
  <si>
    <t>Total Short Term Debt</t>
  </si>
  <si>
    <t>OTHER</t>
  </si>
  <si>
    <t>School fees</t>
  </si>
  <si>
    <t>Child support paid</t>
  </si>
  <si>
    <t>Donations / tithing</t>
  </si>
  <si>
    <t>Bank fees</t>
  </si>
  <si>
    <t>Professional subscriptions / union fees</t>
  </si>
  <si>
    <t>Holiday fund</t>
  </si>
  <si>
    <t>Total Other</t>
  </si>
  <si>
    <t>SAVING</t>
  </si>
  <si>
    <t>Savings account</t>
  </si>
  <si>
    <t>Emergency fund</t>
  </si>
  <si>
    <t>KiwiSaver voluntary contributions</t>
  </si>
  <si>
    <t>Term deposits / investments</t>
  </si>
  <si>
    <t>Christmas fund</t>
  </si>
  <si>
    <t>Total Saving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</si>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</sst>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&quot;($&quot;#,##0.00\);\-"/>
    <numFmt numFmtId="165" formatCode="\$#,##0;&quot;($&quot;#,##0\);\-"/>
    <numFmt numFmtId="166" formatCode="0.0%;\-0.0%;\-"/>
  </numFmts>
  <fonts count="9" x14ac:knownFonts="1">
    <font>
      <sz val="11"/>
      <color theme="1"/>
      <name val="Calibri"/>
      <family val="2"/>
      <charset val="1"/>
    </font>
    <font>
      <b/>
      <sz val="17"/>
      <color rgb="FF1B6491"/>
      <name val="Arial"/>
      <family val="2"/>
    </font>
    <font>
      <i/>
      <sz val="10"/>
      <color rgb="FF5A6B77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1"/>
      <color rgb="FF2788C7"/>
      <name val="Arial"/>
      <family val="2"/>
    </font>
    <font>
      <b/>
      <sz val="10"/>
      <color rgb="FF0F3D5C"/>
      <name val="Arial"/>
      <family val="2"/>
    </font>
    <font>
      <sz val="10"/>
      <color rgb="FF2788C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B6491"/>
        <bgColor rgb="FF008080"/>
      </patternFill>
    </fill>
    <fill>
      <patternFill patternType="solid">
        <fgColor rgb="FFE4F1F9"/>
        <bgColor rgb="FFF5F7F8"/>
      </patternFill>
    </fill>
    <fill>
      <patternFill patternType="solid">
        <fgColor rgb="FFFFC00F"/>
        <bgColor rgb="FFFF9900"/>
      </patternFill>
    </fill>
    <fill>
      <patternFill patternType="solid">
        <fgColor rgb="FFFFF4D1"/>
        <bgColor rgb="FFF5F7F8"/>
      </patternFill>
    </fill>
    <fill>
      <patternFill patternType="solid">
        <fgColor rgb="FF2788C7"/>
        <bgColor rgb="FF008080"/>
      </patternFill>
    </fill>
    <fill>
      <patternFill patternType="solid">
        <fgColor rgb="FFF5F7F8"/>
        <bgColor rgb="FFFFFFFF"/>
      </patternFill>
    </fill>
  </fills>
  <borders count="2">
    <border>
      <left/>
      <right/>
      <top/>
      <bottom/>
      <diagonal/>
    </border>
    <border>
      <left style="thin">
        <color rgb="FFD0D6DB"/>
      </left>
      <right style="thin">
        <color rgb="FFD0D6DB"/>
      </right>
      <top style="thin">
        <color rgb="FFD0D6DB"/>
      </top>
      <bottom style="thin">
        <color rgb="FFD0D6D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0" borderId="1" xfId="0" applyFont="1" applyBorder="1"/>
    <xf numFmtId="0" fontId="5" fillId="0" borderId="0" xfId="0" applyFont="1"/>
    <xf numFmtId="164" fontId="5" fillId="0" borderId="1" xfId="0" applyNumberFormat="1" applyFont="1" applyBorder="1"/>
    <xf numFmtId="165" fontId="5" fillId="0" borderId="1" xfId="0" applyNumberFormat="1" applyFont="1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0" fontId="0" fillId="3" borderId="1" xfId="0" applyFill="1" applyBorder="1"/>
    <xf numFmtId="166" fontId="5" fillId="0" borderId="1" xfId="0" applyNumberFormat="1" applyFont="1" applyBorder="1"/>
    <xf numFmtId="166" fontId="3" fillId="3" borderId="1" xfId="0" applyNumberFormat="1" applyFont="1" applyFill="1" applyBorder="1"/>
    <xf numFmtId="0" fontId="7" fillId="4" borderId="1" xfId="0" applyFont="1" applyFill="1" applyBorder="1"/>
    <xf numFmtId="164" fontId="7" fillId="4" borderId="1" xfId="0" applyNumberFormat="1" applyFont="1" applyFill="1" applyBorder="1"/>
    <xf numFmtId="165" fontId="7" fillId="4" borderId="1" xfId="0" applyNumberFormat="1" applyFont="1" applyFill="1" applyBorder="1"/>
    <xf numFmtId="166" fontId="7" fillId="4" borderId="1" xfId="0" applyNumberFormat="1" applyFont="1" applyFill="1" applyBorder="1"/>
    <xf numFmtId="0" fontId="8" fillId="5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0" fillId="6" borderId="1" xfId="0" applyFill="1" applyBorder="1"/>
    <xf numFmtId="164" fontId="8" fillId="5" borderId="1" xfId="0" applyNumberFormat="1" applyFont="1" applyFill="1" applyBorder="1"/>
    <xf numFmtId="0" fontId="8" fillId="5" borderId="1" xfId="0" applyFont="1" applyFill="1" applyBorder="1" applyAlignment="1">
      <alignment horizontal="center"/>
    </xf>
    <xf numFmtId="164" fontId="5" fillId="7" borderId="1" xfId="0" applyNumberFormat="1" applyFont="1" applyFill="1" applyBorder="1"/>
    <xf numFmtId="165" fontId="5" fillId="7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788C7"/>
      <rgbColor rgb="FFC0C0C0"/>
      <rgbColor rgb="FF808080"/>
      <rgbColor rgb="FF9999FF"/>
      <rgbColor rgb="FF993366"/>
      <rgbColor rgb="FFFFF4D1"/>
      <rgbColor rgb="FFE4F1F9"/>
      <rgbColor rgb="FF660066"/>
      <rgbColor rgb="FFFF8080"/>
      <rgbColor rgb="FF1B6491"/>
      <rgbColor rgb="FFD0D6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F"/>
      <rgbColor rgb="FFFF9900"/>
      <rgbColor rgb="FFFF6600"/>
      <rgbColor rgb="FF5A6B77"/>
      <rgbColor rgb="FF969696"/>
      <rgbColor rgb="FF0F3D5C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2323800</xdr:colOff>
      <xdr:row>0</xdr:row>
      <xdr:rowOff>514080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32380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209160</xdr:colOff>
      <xdr:row>0</xdr:row>
      <xdr:rowOff>514080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32380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1742760</xdr:colOff>
      <xdr:row>0</xdr:row>
      <xdr:rowOff>390240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742760" cy="390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788C7"/>
    <pageSetUpPr fitToPage="1"/>
  </sheetPr>
  <dimension ref="A1:I135"/>
  <sheetViews>
    <sheetView showGridLines="0" tabSelected="1" zoomScaleNormal="100" workbookViewId="0">
      <pane ySplit="9" topLeftCell="A72" activePane="bottomLeft" state="frozen"/>
      <selection pane="bottomLeft" activeCell="O27" sqref="O27"/>
    </sheetView>
  </sheetViews>
  <sheetFormatPr baseColWidth="10" defaultColWidth="8.6640625" defaultRowHeight="15" x14ac:dyDescent="0.2"/>
  <cols>
    <col min="1" max="1" width="46" customWidth="1"/>
    <col min="2" max="2" width="13" customWidth="1"/>
    <col min="3" max="3" width="14" customWidth="1"/>
    <col min="4" max="7" width="13" customWidth="1"/>
    <col min="8" max="8" width="14" customWidth="1"/>
    <col min="9" max="9" width="30" customWidth="1"/>
  </cols>
  <sheetData>
    <row r="1" spans="1:9" ht="49.5" customHeight="1" x14ac:dyDescent="0.2"/>
    <row r="2" spans="1:9" ht="22" x14ac:dyDescent="0.25">
      <c r="A2" s="1" t="s">
        <v>54</v>
      </c>
    </row>
    <row r="3" spans="1:9" x14ac:dyDescent="0.2">
      <c r="A3" s="2" t="s">
        <v>55</v>
      </c>
    </row>
    <row r="5" spans="1:9" x14ac:dyDescent="0.2">
      <c r="A5" s="3" t="s">
        <v>56</v>
      </c>
      <c r="B5" s="21"/>
    </row>
    <row r="6" spans="1:9" x14ac:dyDescent="0.2">
      <c r="A6" s="3" t="s">
        <v>57</v>
      </c>
      <c r="B6" s="21"/>
    </row>
    <row r="7" spans="1:9" x14ac:dyDescent="0.2">
      <c r="A7" s="3" t="s">
        <v>58</v>
      </c>
      <c r="B7" s="21"/>
    </row>
    <row r="9" spans="1:9" ht="21.75" customHeight="1" x14ac:dyDescent="0.2">
      <c r="A9" s="22" t="s">
        <v>29</v>
      </c>
      <c r="B9" s="22" t="s">
        <v>30</v>
      </c>
      <c r="C9" s="22" t="s">
        <v>3</v>
      </c>
      <c r="D9" s="22" t="s">
        <v>5</v>
      </c>
      <c r="E9" s="22" t="s">
        <v>6</v>
      </c>
      <c r="F9" s="22" t="s">
        <v>7</v>
      </c>
      <c r="G9" s="22" t="s">
        <v>9</v>
      </c>
      <c r="H9" s="22" t="s">
        <v>31</v>
      </c>
      <c r="I9" s="22" t="s">
        <v>59</v>
      </c>
    </row>
    <row r="10" spans="1:9" ht="18" customHeight="1" x14ac:dyDescent="0.2">
      <c r="A10" s="23" t="s">
        <v>60</v>
      </c>
      <c r="B10" s="24"/>
      <c r="C10" s="24"/>
      <c r="D10" s="24"/>
      <c r="E10" s="24"/>
      <c r="F10" s="24"/>
      <c r="G10" s="24"/>
      <c r="H10" s="24"/>
      <c r="I10" s="24"/>
    </row>
    <row r="11" spans="1:9" x14ac:dyDescent="0.2">
      <c r="A11" s="5" t="s">
        <v>61</v>
      </c>
      <c r="B11" s="25"/>
      <c r="C11" s="26" t="s">
        <v>7</v>
      </c>
      <c r="D11" s="27">
        <f t="shared" ref="D11:D24" si="0">$G11/52</f>
        <v>0</v>
      </c>
      <c r="E11" s="27">
        <f t="shared" ref="E11:E24" si="1">$G11/26</f>
        <v>0</v>
      </c>
      <c r="F11" s="27">
        <f t="shared" ref="F11:F24" si="2">$G11/12</f>
        <v>0</v>
      </c>
      <c r="G11" s="28">
        <f>IFERROR($B11*INDEX(Settings!$B$6:$B$10,MATCH($C11,Settings!$A$6:$A$10,0)),0)</f>
        <v>0</v>
      </c>
      <c r="H11" s="26" t="s">
        <v>33</v>
      </c>
      <c r="I11" s="21"/>
    </row>
    <row r="12" spans="1:9" x14ac:dyDescent="0.2">
      <c r="A12" s="5" t="s">
        <v>62</v>
      </c>
      <c r="B12" s="25"/>
      <c r="C12" s="26" t="s">
        <v>7</v>
      </c>
      <c r="D12" s="27">
        <f t="shared" si="0"/>
        <v>0</v>
      </c>
      <c r="E12" s="27">
        <f t="shared" si="1"/>
        <v>0</v>
      </c>
      <c r="F12" s="27">
        <f t="shared" si="2"/>
        <v>0</v>
      </c>
      <c r="G12" s="28">
        <f>IFERROR($B12*INDEX(Settings!$B$6:$B$10,MATCH($C12,Settings!$A$6:$A$10,0)),0)</f>
        <v>0</v>
      </c>
      <c r="H12" s="26" t="s">
        <v>33</v>
      </c>
      <c r="I12" s="21"/>
    </row>
    <row r="13" spans="1:9" x14ac:dyDescent="0.2">
      <c r="A13" s="5" t="s">
        <v>63</v>
      </c>
      <c r="B13" s="25"/>
      <c r="C13" s="26" t="s">
        <v>7</v>
      </c>
      <c r="D13" s="27">
        <f t="shared" si="0"/>
        <v>0</v>
      </c>
      <c r="E13" s="27">
        <f t="shared" si="1"/>
        <v>0</v>
      </c>
      <c r="F13" s="27">
        <f t="shared" si="2"/>
        <v>0</v>
      </c>
      <c r="G13" s="28">
        <f>IFERROR($B13*INDEX(Settings!$B$6:$B$10,MATCH($C13,Settings!$A$6:$A$10,0)),0)</f>
        <v>0</v>
      </c>
      <c r="H13" s="26" t="s">
        <v>33</v>
      </c>
      <c r="I13" s="21"/>
    </row>
    <row r="14" spans="1:9" x14ac:dyDescent="0.2">
      <c r="A14" s="5" t="s">
        <v>64</v>
      </c>
      <c r="B14" s="25"/>
      <c r="C14" s="26" t="s">
        <v>7</v>
      </c>
      <c r="D14" s="27">
        <f t="shared" si="0"/>
        <v>0</v>
      </c>
      <c r="E14" s="27">
        <f t="shared" si="1"/>
        <v>0</v>
      </c>
      <c r="F14" s="27">
        <f t="shared" si="2"/>
        <v>0</v>
      </c>
      <c r="G14" s="28">
        <f>IFERROR($B14*INDEX(Settings!$B$6:$B$10,MATCH($C14,Settings!$A$6:$A$10,0)),0)</f>
        <v>0</v>
      </c>
      <c r="H14" s="26" t="s">
        <v>33</v>
      </c>
      <c r="I14" s="21"/>
    </row>
    <row r="15" spans="1:9" x14ac:dyDescent="0.2">
      <c r="A15" s="5" t="s">
        <v>65</v>
      </c>
      <c r="B15" s="25"/>
      <c r="C15" s="26" t="s">
        <v>7</v>
      </c>
      <c r="D15" s="27">
        <f t="shared" si="0"/>
        <v>0</v>
      </c>
      <c r="E15" s="27">
        <f t="shared" si="1"/>
        <v>0</v>
      </c>
      <c r="F15" s="27">
        <f t="shared" si="2"/>
        <v>0</v>
      </c>
      <c r="G15" s="28">
        <f>IFERROR($B15*INDEX(Settings!$B$6:$B$10,MATCH($C15,Settings!$A$6:$A$10,0)),0)</f>
        <v>0</v>
      </c>
      <c r="H15" s="26" t="s">
        <v>33</v>
      </c>
      <c r="I15" s="21"/>
    </row>
    <row r="16" spans="1:9" x14ac:dyDescent="0.2">
      <c r="A16" s="5" t="s">
        <v>66</v>
      </c>
      <c r="B16" s="25"/>
      <c r="C16" s="26" t="s">
        <v>7</v>
      </c>
      <c r="D16" s="27">
        <f t="shared" si="0"/>
        <v>0</v>
      </c>
      <c r="E16" s="27">
        <f t="shared" si="1"/>
        <v>0</v>
      </c>
      <c r="F16" s="27">
        <f t="shared" si="2"/>
        <v>0</v>
      </c>
      <c r="G16" s="28">
        <f>IFERROR($B16*INDEX(Settings!$B$6:$B$10,MATCH($C16,Settings!$A$6:$A$10,0)),0)</f>
        <v>0</v>
      </c>
      <c r="H16" s="26" t="s">
        <v>33</v>
      </c>
      <c r="I16" s="21"/>
    </row>
    <row r="17" spans="1:9" x14ac:dyDescent="0.2">
      <c r="A17" s="5" t="s">
        <v>67</v>
      </c>
      <c r="B17" s="25"/>
      <c r="C17" s="26" t="s">
        <v>7</v>
      </c>
      <c r="D17" s="27">
        <f t="shared" si="0"/>
        <v>0</v>
      </c>
      <c r="E17" s="27">
        <f t="shared" si="1"/>
        <v>0</v>
      </c>
      <c r="F17" s="27">
        <f t="shared" si="2"/>
        <v>0</v>
      </c>
      <c r="G17" s="28">
        <f>IFERROR($B17*INDEX(Settings!$B$6:$B$10,MATCH($C17,Settings!$A$6:$A$10,0)),0)</f>
        <v>0</v>
      </c>
      <c r="H17" s="26" t="s">
        <v>33</v>
      </c>
      <c r="I17" s="21"/>
    </row>
    <row r="18" spans="1:9" x14ac:dyDescent="0.2">
      <c r="A18" s="5" t="s">
        <v>68</v>
      </c>
      <c r="B18" s="25"/>
      <c r="C18" s="26" t="s">
        <v>7</v>
      </c>
      <c r="D18" s="27">
        <f t="shared" si="0"/>
        <v>0</v>
      </c>
      <c r="E18" s="27">
        <f t="shared" si="1"/>
        <v>0</v>
      </c>
      <c r="F18" s="27">
        <f t="shared" si="2"/>
        <v>0</v>
      </c>
      <c r="G18" s="28">
        <f>IFERROR($B18*INDEX(Settings!$B$6:$B$10,MATCH($C18,Settings!$A$6:$A$10,0)),0)</f>
        <v>0</v>
      </c>
      <c r="H18" s="26" t="s">
        <v>33</v>
      </c>
      <c r="I18" s="21"/>
    </row>
    <row r="19" spans="1:9" x14ac:dyDescent="0.2">
      <c r="A19" s="5" t="s">
        <v>69</v>
      </c>
      <c r="B19" s="25"/>
      <c r="C19" s="26" t="s">
        <v>7</v>
      </c>
      <c r="D19" s="27">
        <f t="shared" si="0"/>
        <v>0</v>
      </c>
      <c r="E19" s="27">
        <f t="shared" si="1"/>
        <v>0</v>
      </c>
      <c r="F19" s="27">
        <f t="shared" si="2"/>
        <v>0</v>
      </c>
      <c r="G19" s="28">
        <f>IFERROR($B19*INDEX(Settings!$B$6:$B$10,MATCH($C19,Settings!$A$6:$A$10,0)),0)</f>
        <v>0</v>
      </c>
      <c r="H19" s="26" t="s">
        <v>33</v>
      </c>
      <c r="I19" s="21"/>
    </row>
    <row r="20" spans="1:9" x14ac:dyDescent="0.2">
      <c r="A20" s="5" t="s">
        <v>70</v>
      </c>
      <c r="B20" s="25"/>
      <c r="C20" s="26" t="s">
        <v>7</v>
      </c>
      <c r="D20" s="27">
        <f t="shared" si="0"/>
        <v>0</v>
      </c>
      <c r="E20" s="27">
        <f t="shared" si="1"/>
        <v>0</v>
      </c>
      <c r="F20" s="27">
        <f t="shared" si="2"/>
        <v>0</v>
      </c>
      <c r="G20" s="28">
        <f>IFERROR($B20*INDEX(Settings!$B$6:$B$10,MATCH($C20,Settings!$A$6:$A$10,0)),0)</f>
        <v>0</v>
      </c>
      <c r="H20" s="26" t="s">
        <v>33</v>
      </c>
      <c r="I20" s="21"/>
    </row>
    <row r="21" spans="1:9" x14ac:dyDescent="0.2">
      <c r="A21" s="5" t="s">
        <v>71</v>
      </c>
      <c r="B21" s="25"/>
      <c r="C21" s="26" t="s">
        <v>7</v>
      </c>
      <c r="D21" s="27">
        <f t="shared" si="0"/>
        <v>0</v>
      </c>
      <c r="E21" s="27">
        <f t="shared" si="1"/>
        <v>0</v>
      </c>
      <c r="F21" s="27">
        <f t="shared" si="2"/>
        <v>0</v>
      </c>
      <c r="G21" s="28">
        <f>IFERROR($B21*INDEX(Settings!$B$6:$B$10,MATCH($C21,Settings!$A$6:$A$10,0)),0)</f>
        <v>0</v>
      </c>
      <c r="H21" s="26" t="s">
        <v>33</v>
      </c>
      <c r="I21" s="21"/>
    </row>
    <row r="22" spans="1:9" x14ac:dyDescent="0.2">
      <c r="A22" s="5" t="s">
        <v>72</v>
      </c>
      <c r="B22" s="25"/>
      <c r="C22" s="26" t="s">
        <v>7</v>
      </c>
      <c r="D22" s="27">
        <f t="shared" si="0"/>
        <v>0</v>
      </c>
      <c r="E22" s="27">
        <f t="shared" si="1"/>
        <v>0</v>
      </c>
      <c r="F22" s="27">
        <f t="shared" si="2"/>
        <v>0</v>
      </c>
      <c r="G22" s="28">
        <f>IFERROR($B22*INDEX(Settings!$B$6:$B$10,MATCH($C22,Settings!$A$6:$A$10,0)),0)</f>
        <v>0</v>
      </c>
      <c r="H22" s="26" t="s">
        <v>33</v>
      </c>
      <c r="I22" s="21"/>
    </row>
    <row r="23" spans="1:9" x14ac:dyDescent="0.2">
      <c r="A23" s="5"/>
      <c r="B23" s="25"/>
      <c r="C23" s="26"/>
      <c r="D23" s="27">
        <f t="shared" si="0"/>
        <v>0</v>
      </c>
      <c r="E23" s="27">
        <f t="shared" si="1"/>
        <v>0</v>
      </c>
      <c r="F23" s="27">
        <f t="shared" si="2"/>
        <v>0</v>
      </c>
      <c r="G23" s="28">
        <f>IFERROR($B23*INDEX(Settings!$B$6:$B$10,MATCH($C23,Settings!$A$6:$A$10,0)),0)</f>
        <v>0</v>
      </c>
      <c r="H23" s="26"/>
      <c r="I23" s="21"/>
    </row>
    <row r="24" spans="1:9" x14ac:dyDescent="0.2">
      <c r="A24" s="5"/>
      <c r="B24" s="25"/>
      <c r="C24" s="26"/>
      <c r="D24" s="27">
        <f t="shared" si="0"/>
        <v>0</v>
      </c>
      <c r="E24" s="27">
        <f t="shared" si="1"/>
        <v>0</v>
      </c>
      <c r="F24" s="27">
        <f t="shared" si="2"/>
        <v>0</v>
      </c>
      <c r="G24" s="28">
        <f>IFERROR($B24*INDEX(Settings!$B$6:$B$10,MATCH($C24,Settings!$A$6:$A$10,0)),0)</f>
        <v>0</v>
      </c>
      <c r="H24" s="26"/>
      <c r="I24" s="21"/>
    </row>
    <row r="25" spans="1:9" x14ac:dyDescent="0.2">
      <c r="A25" s="11" t="s">
        <v>73</v>
      </c>
      <c r="B25" s="11"/>
      <c r="C25" s="11"/>
      <c r="D25" s="12">
        <f>SUM(D11:D24)</f>
        <v>0</v>
      </c>
      <c r="E25" s="12">
        <f>SUM(E11:E24)</f>
        <v>0</v>
      </c>
      <c r="F25" s="12">
        <f>SUM(F11:F24)</f>
        <v>0</v>
      </c>
      <c r="G25" s="13">
        <f>SUM(G11:G24)</f>
        <v>0</v>
      </c>
      <c r="H25" s="11"/>
      <c r="I25" s="11"/>
    </row>
    <row r="27" spans="1:9" ht="18" customHeight="1" x14ac:dyDescent="0.2">
      <c r="A27" s="23" t="s">
        <v>74</v>
      </c>
      <c r="B27" s="24"/>
      <c r="C27" s="24"/>
      <c r="D27" s="24"/>
      <c r="E27" s="24"/>
      <c r="F27" s="24"/>
      <c r="G27" s="24"/>
      <c r="H27" s="24"/>
      <c r="I27" s="24"/>
    </row>
    <row r="28" spans="1:9" x14ac:dyDescent="0.2">
      <c r="A28" s="5" t="s">
        <v>75</v>
      </c>
      <c r="B28" s="25"/>
      <c r="C28" s="26" t="s">
        <v>7</v>
      </c>
      <c r="D28" s="27">
        <f t="shared" ref="D28:D39" si="3">$G28/52</f>
        <v>0</v>
      </c>
      <c r="E28" s="27">
        <f t="shared" ref="E28:E39" si="4">$G28/26</f>
        <v>0</v>
      </c>
      <c r="F28" s="27">
        <f t="shared" ref="F28:F39" si="5">$G28/12</f>
        <v>0</v>
      </c>
      <c r="G28" s="28">
        <f>IFERROR($B28*INDEX(Settings!$B$6:$B$10,MATCH($C28,Settings!$A$6:$A$10,0)),0)</f>
        <v>0</v>
      </c>
      <c r="H28" s="26" t="s">
        <v>33</v>
      </c>
      <c r="I28" s="21"/>
    </row>
    <row r="29" spans="1:9" x14ac:dyDescent="0.2">
      <c r="A29" s="5" t="s">
        <v>76</v>
      </c>
      <c r="B29" s="25"/>
      <c r="C29" s="26" t="s">
        <v>7</v>
      </c>
      <c r="D29" s="27">
        <f t="shared" si="3"/>
        <v>0</v>
      </c>
      <c r="E29" s="27">
        <f t="shared" si="4"/>
        <v>0</v>
      </c>
      <c r="F29" s="27">
        <f t="shared" si="5"/>
        <v>0</v>
      </c>
      <c r="G29" s="28">
        <f>IFERROR($B29*INDEX(Settings!$B$6:$B$10,MATCH($C29,Settings!$A$6:$A$10,0)),0)</f>
        <v>0</v>
      </c>
      <c r="H29" s="26" t="s">
        <v>33</v>
      </c>
      <c r="I29" s="21"/>
    </row>
    <row r="30" spans="1:9" x14ac:dyDescent="0.2">
      <c r="A30" s="5" t="s">
        <v>77</v>
      </c>
      <c r="B30" s="25"/>
      <c r="C30" s="26" t="s">
        <v>7</v>
      </c>
      <c r="D30" s="27">
        <f t="shared" si="3"/>
        <v>0</v>
      </c>
      <c r="E30" s="27">
        <f t="shared" si="4"/>
        <v>0</v>
      </c>
      <c r="F30" s="27">
        <f t="shared" si="5"/>
        <v>0</v>
      </c>
      <c r="G30" s="28">
        <f>IFERROR($B30*INDEX(Settings!$B$6:$B$10,MATCH($C30,Settings!$A$6:$A$10,0)),0)</f>
        <v>0</v>
      </c>
      <c r="H30" s="26" t="s">
        <v>33</v>
      </c>
      <c r="I30" s="21"/>
    </row>
    <row r="31" spans="1:9" x14ac:dyDescent="0.2">
      <c r="A31" s="5" t="s">
        <v>78</v>
      </c>
      <c r="B31" s="25"/>
      <c r="C31" s="26" t="s">
        <v>7</v>
      </c>
      <c r="D31" s="27">
        <f t="shared" si="3"/>
        <v>0</v>
      </c>
      <c r="E31" s="27">
        <f t="shared" si="4"/>
        <v>0</v>
      </c>
      <c r="F31" s="27">
        <f t="shared" si="5"/>
        <v>0</v>
      </c>
      <c r="G31" s="28">
        <f>IFERROR($B31*INDEX(Settings!$B$6:$B$10,MATCH($C31,Settings!$A$6:$A$10,0)),0)</f>
        <v>0</v>
      </c>
      <c r="H31" s="26" t="s">
        <v>33</v>
      </c>
      <c r="I31" s="21"/>
    </row>
    <row r="32" spans="1:9" x14ac:dyDescent="0.2">
      <c r="A32" s="5" t="s">
        <v>79</v>
      </c>
      <c r="B32" s="25"/>
      <c r="C32" s="26" t="s">
        <v>7</v>
      </c>
      <c r="D32" s="27">
        <f t="shared" si="3"/>
        <v>0</v>
      </c>
      <c r="E32" s="27">
        <f t="shared" si="4"/>
        <v>0</v>
      </c>
      <c r="F32" s="27">
        <f t="shared" si="5"/>
        <v>0</v>
      </c>
      <c r="G32" s="28">
        <f>IFERROR($B32*INDEX(Settings!$B$6:$B$10,MATCH($C32,Settings!$A$6:$A$10,0)),0)</f>
        <v>0</v>
      </c>
      <c r="H32" s="26" t="s">
        <v>33</v>
      </c>
      <c r="I32" s="21"/>
    </row>
    <row r="33" spans="1:9" x14ac:dyDescent="0.2">
      <c r="A33" s="5" t="s">
        <v>80</v>
      </c>
      <c r="B33" s="25"/>
      <c r="C33" s="26" t="s">
        <v>7</v>
      </c>
      <c r="D33" s="27">
        <f t="shared" si="3"/>
        <v>0</v>
      </c>
      <c r="E33" s="27">
        <f t="shared" si="4"/>
        <v>0</v>
      </c>
      <c r="F33" s="27">
        <f t="shared" si="5"/>
        <v>0</v>
      </c>
      <c r="G33" s="28">
        <f>IFERROR($B33*INDEX(Settings!$B$6:$B$10,MATCH($C33,Settings!$A$6:$A$10,0)),0)</f>
        <v>0</v>
      </c>
      <c r="H33" s="26" t="s">
        <v>33</v>
      </c>
      <c r="I33" s="21"/>
    </row>
    <row r="34" spans="1:9" x14ac:dyDescent="0.2">
      <c r="A34" s="5" t="s">
        <v>81</v>
      </c>
      <c r="B34" s="25"/>
      <c r="C34" s="26" t="s">
        <v>7</v>
      </c>
      <c r="D34" s="27">
        <f t="shared" si="3"/>
        <v>0</v>
      </c>
      <c r="E34" s="27">
        <f t="shared" si="4"/>
        <v>0</v>
      </c>
      <c r="F34" s="27">
        <f t="shared" si="5"/>
        <v>0</v>
      </c>
      <c r="G34" s="28">
        <f>IFERROR($B34*INDEX(Settings!$B$6:$B$10,MATCH($C34,Settings!$A$6:$A$10,0)),0)</f>
        <v>0</v>
      </c>
      <c r="H34" s="26" t="s">
        <v>50</v>
      </c>
      <c r="I34" s="21"/>
    </row>
    <row r="35" spans="1:9" x14ac:dyDescent="0.2">
      <c r="A35" s="5" t="s">
        <v>82</v>
      </c>
      <c r="B35" s="25"/>
      <c r="C35" s="26" t="s">
        <v>7</v>
      </c>
      <c r="D35" s="27">
        <f t="shared" si="3"/>
        <v>0</v>
      </c>
      <c r="E35" s="27">
        <f t="shared" si="4"/>
        <v>0</v>
      </c>
      <c r="F35" s="27">
        <f t="shared" si="5"/>
        <v>0</v>
      </c>
      <c r="G35" s="28">
        <f>IFERROR($B35*INDEX(Settings!$B$6:$B$10,MATCH($C35,Settings!$A$6:$A$10,0)),0)</f>
        <v>0</v>
      </c>
      <c r="H35" s="26" t="s">
        <v>50</v>
      </c>
      <c r="I35" s="21"/>
    </row>
    <row r="36" spans="1:9" x14ac:dyDescent="0.2">
      <c r="A36" s="5" t="s">
        <v>83</v>
      </c>
      <c r="B36" s="25"/>
      <c r="C36" s="26" t="s">
        <v>7</v>
      </c>
      <c r="D36" s="27">
        <f t="shared" si="3"/>
        <v>0</v>
      </c>
      <c r="E36" s="27">
        <f t="shared" si="4"/>
        <v>0</v>
      </c>
      <c r="F36" s="27">
        <f t="shared" si="5"/>
        <v>0</v>
      </c>
      <c r="G36" s="28">
        <f>IFERROR($B36*INDEX(Settings!$B$6:$B$10,MATCH($C36,Settings!$A$6:$A$10,0)),0)</f>
        <v>0</v>
      </c>
      <c r="H36" s="26" t="s">
        <v>50</v>
      </c>
      <c r="I36" s="21"/>
    </row>
    <row r="37" spans="1:9" x14ac:dyDescent="0.2">
      <c r="A37" s="5" t="s">
        <v>84</v>
      </c>
      <c r="B37" s="25"/>
      <c r="C37" s="26" t="s">
        <v>7</v>
      </c>
      <c r="D37" s="27">
        <f t="shared" si="3"/>
        <v>0</v>
      </c>
      <c r="E37" s="27">
        <f t="shared" si="4"/>
        <v>0</v>
      </c>
      <c r="F37" s="27">
        <f t="shared" si="5"/>
        <v>0</v>
      </c>
      <c r="G37" s="28">
        <f>IFERROR($B37*INDEX(Settings!$B$6:$B$10,MATCH($C37,Settings!$A$6:$A$10,0)),0)</f>
        <v>0</v>
      </c>
      <c r="H37" s="26" t="s">
        <v>33</v>
      </c>
      <c r="I37" s="21"/>
    </row>
    <row r="38" spans="1:9" x14ac:dyDescent="0.2">
      <c r="A38" s="5"/>
      <c r="B38" s="25"/>
      <c r="C38" s="26"/>
      <c r="D38" s="27">
        <f t="shared" si="3"/>
        <v>0</v>
      </c>
      <c r="E38" s="27">
        <f t="shared" si="4"/>
        <v>0</v>
      </c>
      <c r="F38" s="27">
        <f t="shared" si="5"/>
        <v>0</v>
      </c>
      <c r="G38" s="28">
        <f>IFERROR($B38*INDEX(Settings!$B$6:$B$10,MATCH($C38,Settings!$A$6:$A$10,0)),0)</f>
        <v>0</v>
      </c>
      <c r="H38" s="26"/>
      <c r="I38" s="21"/>
    </row>
    <row r="39" spans="1:9" x14ac:dyDescent="0.2">
      <c r="A39" s="5"/>
      <c r="B39" s="25"/>
      <c r="C39" s="26"/>
      <c r="D39" s="27">
        <f t="shared" si="3"/>
        <v>0</v>
      </c>
      <c r="E39" s="27">
        <f t="shared" si="4"/>
        <v>0</v>
      </c>
      <c r="F39" s="27">
        <f t="shared" si="5"/>
        <v>0</v>
      </c>
      <c r="G39" s="28">
        <f>IFERROR($B39*INDEX(Settings!$B$6:$B$10,MATCH($C39,Settings!$A$6:$A$10,0)),0)</f>
        <v>0</v>
      </c>
      <c r="H39" s="26"/>
      <c r="I39" s="21"/>
    </row>
    <row r="40" spans="1:9" x14ac:dyDescent="0.2">
      <c r="A40" s="11" t="s">
        <v>85</v>
      </c>
      <c r="B40" s="11"/>
      <c r="C40" s="11"/>
      <c r="D40" s="12">
        <f>SUM(D28:D39)</f>
        <v>0</v>
      </c>
      <c r="E40" s="12">
        <f>SUM(E28:E39)</f>
        <v>0</v>
      </c>
      <c r="F40" s="12">
        <f>SUM(F28:F39)</f>
        <v>0</v>
      </c>
      <c r="G40" s="13">
        <f>SUM(G28:G39)</f>
        <v>0</v>
      </c>
      <c r="H40" s="11"/>
      <c r="I40" s="11"/>
    </row>
    <row r="42" spans="1:9" ht="18" customHeight="1" x14ac:dyDescent="0.2">
      <c r="A42" s="23" t="s">
        <v>86</v>
      </c>
      <c r="B42" s="24"/>
      <c r="C42" s="24"/>
      <c r="D42" s="24"/>
      <c r="E42" s="24"/>
      <c r="F42" s="24"/>
      <c r="G42" s="24"/>
      <c r="H42" s="24"/>
      <c r="I42" s="24"/>
    </row>
    <row r="43" spans="1:9" x14ac:dyDescent="0.2">
      <c r="A43" s="5" t="s">
        <v>87</v>
      </c>
      <c r="B43" s="25"/>
      <c r="C43" s="26" t="s">
        <v>7</v>
      </c>
      <c r="D43" s="27">
        <f t="shared" ref="D43:D60" si="6">$G43/52</f>
        <v>0</v>
      </c>
      <c r="E43" s="27">
        <f t="shared" ref="E43:E60" si="7">$G43/26</f>
        <v>0</v>
      </c>
      <c r="F43" s="27">
        <f t="shared" ref="F43:F60" si="8">$G43/12</f>
        <v>0</v>
      </c>
      <c r="G43" s="28">
        <f>IFERROR($B43*INDEX(Settings!$B$6:$B$10,MATCH($C43,Settings!$A$6:$A$10,0)),0)</f>
        <v>0</v>
      </c>
      <c r="H43" s="26" t="s">
        <v>33</v>
      </c>
      <c r="I43" s="21"/>
    </row>
    <row r="44" spans="1:9" x14ac:dyDescent="0.2">
      <c r="A44" s="5" t="s">
        <v>88</v>
      </c>
      <c r="B44" s="25"/>
      <c r="C44" s="26" t="s">
        <v>7</v>
      </c>
      <c r="D44" s="27">
        <f t="shared" si="6"/>
        <v>0</v>
      </c>
      <c r="E44" s="27">
        <f t="shared" si="7"/>
        <v>0</v>
      </c>
      <c r="F44" s="27">
        <f t="shared" si="8"/>
        <v>0</v>
      </c>
      <c r="G44" s="28">
        <f>IFERROR($B44*INDEX(Settings!$B$6:$B$10,MATCH($C44,Settings!$A$6:$A$10,0)),0)</f>
        <v>0</v>
      </c>
      <c r="H44" s="26" t="s">
        <v>50</v>
      </c>
      <c r="I44" s="21"/>
    </row>
    <row r="45" spans="1:9" x14ac:dyDescent="0.2">
      <c r="A45" s="5" t="s">
        <v>89</v>
      </c>
      <c r="B45" s="25"/>
      <c r="C45" s="26" t="s">
        <v>7</v>
      </c>
      <c r="D45" s="27">
        <f t="shared" si="6"/>
        <v>0</v>
      </c>
      <c r="E45" s="27">
        <f t="shared" si="7"/>
        <v>0</v>
      </c>
      <c r="F45" s="27">
        <f t="shared" si="8"/>
        <v>0</v>
      </c>
      <c r="G45" s="28">
        <f>IFERROR($B45*INDEX(Settings!$B$6:$B$10,MATCH($C45,Settings!$A$6:$A$10,0)),0)</f>
        <v>0</v>
      </c>
      <c r="H45" s="26" t="s">
        <v>50</v>
      </c>
      <c r="I45" s="21"/>
    </row>
    <row r="46" spans="1:9" x14ac:dyDescent="0.2">
      <c r="A46" s="5" t="s">
        <v>90</v>
      </c>
      <c r="B46" s="25"/>
      <c r="C46" s="26" t="s">
        <v>7</v>
      </c>
      <c r="D46" s="27">
        <f t="shared" si="6"/>
        <v>0</v>
      </c>
      <c r="E46" s="27">
        <f t="shared" si="7"/>
        <v>0</v>
      </c>
      <c r="F46" s="27">
        <f t="shared" si="8"/>
        <v>0</v>
      </c>
      <c r="G46" s="28">
        <f>IFERROR($B46*INDEX(Settings!$B$6:$B$10,MATCH($C46,Settings!$A$6:$A$10,0)),0)</f>
        <v>0</v>
      </c>
      <c r="H46" s="26" t="s">
        <v>50</v>
      </c>
      <c r="I46" s="21"/>
    </row>
    <row r="47" spans="1:9" x14ac:dyDescent="0.2">
      <c r="A47" s="5" t="s">
        <v>91</v>
      </c>
      <c r="B47" s="25"/>
      <c r="C47" s="26" t="s">
        <v>7</v>
      </c>
      <c r="D47" s="27">
        <f t="shared" si="6"/>
        <v>0</v>
      </c>
      <c r="E47" s="27">
        <f t="shared" si="7"/>
        <v>0</v>
      </c>
      <c r="F47" s="27">
        <f t="shared" si="8"/>
        <v>0</v>
      </c>
      <c r="G47" s="28">
        <f>IFERROR($B47*INDEX(Settings!$B$6:$B$10,MATCH($C47,Settings!$A$6:$A$10,0)),0)</f>
        <v>0</v>
      </c>
      <c r="H47" s="26" t="s">
        <v>50</v>
      </c>
      <c r="I47" s="21"/>
    </row>
    <row r="48" spans="1:9" x14ac:dyDescent="0.2">
      <c r="A48" s="5" t="s">
        <v>92</v>
      </c>
      <c r="B48" s="25"/>
      <c r="C48" s="26" t="s">
        <v>7</v>
      </c>
      <c r="D48" s="27">
        <f t="shared" si="6"/>
        <v>0</v>
      </c>
      <c r="E48" s="27">
        <f t="shared" si="7"/>
        <v>0</v>
      </c>
      <c r="F48" s="27">
        <f t="shared" si="8"/>
        <v>0</v>
      </c>
      <c r="G48" s="28">
        <f>IFERROR($B48*INDEX(Settings!$B$6:$B$10,MATCH($C48,Settings!$A$6:$A$10,0)),0)</f>
        <v>0</v>
      </c>
      <c r="H48" s="26" t="s">
        <v>50</v>
      </c>
      <c r="I48" s="21"/>
    </row>
    <row r="49" spans="1:9" x14ac:dyDescent="0.2">
      <c r="A49" s="5" t="s">
        <v>93</v>
      </c>
      <c r="B49" s="25"/>
      <c r="C49" s="26" t="s">
        <v>7</v>
      </c>
      <c r="D49" s="27">
        <f t="shared" si="6"/>
        <v>0</v>
      </c>
      <c r="E49" s="27">
        <f t="shared" si="7"/>
        <v>0</v>
      </c>
      <c r="F49" s="27">
        <f t="shared" si="8"/>
        <v>0</v>
      </c>
      <c r="G49" s="28">
        <f>IFERROR($B49*INDEX(Settings!$B$6:$B$10,MATCH($C49,Settings!$A$6:$A$10,0)),0)</f>
        <v>0</v>
      </c>
      <c r="H49" s="26" t="s">
        <v>50</v>
      </c>
      <c r="I49" s="21"/>
    </row>
    <row r="50" spans="1:9" x14ac:dyDescent="0.2">
      <c r="A50" s="5" t="s">
        <v>94</v>
      </c>
      <c r="B50" s="25"/>
      <c r="C50" s="26" t="s">
        <v>7</v>
      </c>
      <c r="D50" s="27">
        <f t="shared" si="6"/>
        <v>0</v>
      </c>
      <c r="E50" s="27">
        <f t="shared" si="7"/>
        <v>0</v>
      </c>
      <c r="F50" s="27">
        <f t="shared" si="8"/>
        <v>0</v>
      </c>
      <c r="G50" s="28">
        <f>IFERROR($B50*INDEX(Settings!$B$6:$B$10,MATCH($C50,Settings!$A$6:$A$10,0)),0)</f>
        <v>0</v>
      </c>
      <c r="H50" s="26" t="s">
        <v>33</v>
      </c>
      <c r="I50" s="21"/>
    </row>
    <row r="51" spans="1:9" x14ac:dyDescent="0.2">
      <c r="A51" s="5" t="s">
        <v>95</v>
      </c>
      <c r="B51" s="25"/>
      <c r="C51" s="26" t="s">
        <v>7</v>
      </c>
      <c r="D51" s="27">
        <f t="shared" si="6"/>
        <v>0</v>
      </c>
      <c r="E51" s="27">
        <f t="shared" si="7"/>
        <v>0</v>
      </c>
      <c r="F51" s="27">
        <f t="shared" si="8"/>
        <v>0</v>
      </c>
      <c r="G51" s="28">
        <f>IFERROR($B51*INDEX(Settings!$B$6:$B$10,MATCH($C51,Settings!$A$6:$A$10,0)),0)</f>
        <v>0</v>
      </c>
      <c r="H51" s="26" t="s">
        <v>33</v>
      </c>
      <c r="I51" s="21"/>
    </row>
    <row r="52" spans="1:9" x14ac:dyDescent="0.2">
      <c r="A52" s="5" t="s">
        <v>96</v>
      </c>
      <c r="B52" s="25"/>
      <c r="C52" s="26" t="s">
        <v>7</v>
      </c>
      <c r="D52" s="27">
        <f t="shared" si="6"/>
        <v>0</v>
      </c>
      <c r="E52" s="27">
        <f t="shared" si="7"/>
        <v>0</v>
      </c>
      <c r="F52" s="27">
        <f t="shared" si="8"/>
        <v>0</v>
      </c>
      <c r="G52" s="28">
        <f>IFERROR($B52*INDEX(Settings!$B$6:$B$10,MATCH($C52,Settings!$A$6:$A$10,0)),0)</f>
        <v>0</v>
      </c>
      <c r="H52" s="26" t="s">
        <v>50</v>
      </c>
      <c r="I52" s="21"/>
    </row>
    <row r="53" spans="1:9" x14ac:dyDescent="0.2">
      <c r="A53" s="5" t="s">
        <v>97</v>
      </c>
      <c r="B53" s="25"/>
      <c r="C53" s="26" t="s">
        <v>7</v>
      </c>
      <c r="D53" s="27">
        <f t="shared" si="6"/>
        <v>0</v>
      </c>
      <c r="E53" s="27">
        <f t="shared" si="7"/>
        <v>0</v>
      </c>
      <c r="F53" s="27">
        <f t="shared" si="8"/>
        <v>0</v>
      </c>
      <c r="G53" s="28">
        <f>IFERROR($B53*INDEX(Settings!$B$6:$B$10,MATCH($C53,Settings!$A$6:$A$10,0)),0)</f>
        <v>0</v>
      </c>
      <c r="H53" s="26" t="s">
        <v>50</v>
      </c>
      <c r="I53" s="21"/>
    </row>
    <row r="54" spans="1:9" x14ac:dyDescent="0.2">
      <c r="A54" s="5" t="s">
        <v>98</v>
      </c>
      <c r="B54" s="25"/>
      <c r="C54" s="26" t="s">
        <v>7</v>
      </c>
      <c r="D54" s="27">
        <f t="shared" si="6"/>
        <v>0</v>
      </c>
      <c r="E54" s="27">
        <f t="shared" si="7"/>
        <v>0</v>
      </c>
      <c r="F54" s="27">
        <f t="shared" si="8"/>
        <v>0</v>
      </c>
      <c r="G54" s="28">
        <f>IFERROR($B54*INDEX(Settings!$B$6:$B$10,MATCH($C54,Settings!$A$6:$A$10,0)),0)</f>
        <v>0</v>
      </c>
      <c r="H54" s="26" t="s">
        <v>50</v>
      </c>
      <c r="I54" s="21"/>
    </row>
    <row r="55" spans="1:9" x14ac:dyDescent="0.2">
      <c r="A55" s="5" t="s">
        <v>99</v>
      </c>
      <c r="B55" s="25"/>
      <c r="C55" s="26" t="s">
        <v>7</v>
      </c>
      <c r="D55" s="27">
        <f t="shared" si="6"/>
        <v>0</v>
      </c>
      <c r="E55" s="27">
        <f t="shared" si="7"/>
        <v>0</v>
      </c>
      <c r="F55" s="27">
        <f t="shared" si="8"/>
        <v>0</v>
      </c>
      <c r="G55" s="28">
        <f>IFERROR($B55*INDEX(Settings!$B$6:$B$10,MATCH($C55,Settings!$A$6:$A$10,0)),0)</f>
        <v>0</v>
      </c>
      <c r="H55" s="26" t="s">
        <v>50</v>
      </c>
      <c r="I55" s="21"/>
    </row>
    <row r="56" spans="1:9" x14ac:dyDescent="0.2">
      <c r="A56" s="5" t="s">
        <v>100</v>
      </c>
      <c r="B56" s="25"/>
      <c r="C56" s="26" t="s">
        <v>7</v>
      </c>
      <c r="D56" s="27">
        <f t="shared" si="6"/>
        <v>0</v>
      </c>
      <c r="E56" s="27">
        <f t="shared" si="7"/>
        <v>0</v>
      </c>
      <c r="F56" s="27">
        <f t="shared" si="8"/>
        <v>0</v>
      </c>
      <c r="G56" s="28">
        <f>IFERROR($B56*INDEX(Settings!$B$6:$B$10,MATCH($C56,Settings!$A$6:$A$10,0)),0)</f>
        <v>0</v>
      </c>
      <c r="H56" s="26" t="s">
        <v>33</v>
      </c>
      <c r="I56" s="21"/>
    </row>
    <row r="57" spans="1:9" x14ac:dyDescent="0.2">
      <c r="A57" s="5" t="s">
        <v>101</v>
      </c>
      <c r="B57" s="25"/>
      <c r="C57" s="26" t="s">
        <v>7</v>
      </c>
      <c r="D57" s="27">
        <f t="shared" si="6"/>
        <v>0</v>
      </c>
      <c r="E57" s="27">
        <f t="shared" si="7"/>
        <v>0</v>
      </c>
      <c r="F57" s="27">
        <f t="shared" si="8"/>
        <v>0</v>
      </c>
      <c r="G57" s="28">
        <f>IFERROR($B57*INDEX(Settings!$B$6:$B$10,MATCH($C57,Settings!$A$6:$A$10,0)),0)</f>
        <v>0</v>
      </c>
      <c r="H57" s="26" t="s">
        <v>50</v>
      </c>
      <c r="I57" s="21"/>
    </row>
    <row r="58" spans="1:9" x14ac:dyDescent="0.2">
      <c r="A58" s="5" t="s">
        <v>102</v>
      </c>
      <c r="B58" s="25"/>
      <c r="C58" s="26" t="s">
        <v>7</v>
      </c>
      <c r="D58" s="27">
        <f t="shared" si="6"/>
        <v>0</v>
      </c>
      <c r="E58" s="27">
        <f t="shared" si="7"/>
        <v>0</v>
      </c>
      <c r="F58" s="27">
        <f t="shared" si="8"/>
        <v>0</v>
      </c>
      <c r="G58" s="28">
        <f>IFERROR($B58*INDEX(Settings!$B$6:$B$10,MATCH($C58,Settings!$A$6:$A$10,0)),0)</f>
        <v>0</v>
      </c>
      <c r="H58" s="26" t="s">
        <v>50</v>
      </c>
      <c r="I58" s="21"/>
    </row>
    <row r="59" spans="1:9" x14ac:dyDescent="0.2">
      <c r="A59" s="5"/>
      <c r="B59" s="25"/>
      <c r="C59" s="26"/>
      <c r="D59" s="27">
        <f t="shared" si="6"/>
        <v>0</v>
      </c>
      <c r="E59" s="27">
        <f t="shared" si="7"/>
        <v>0</v>
      </c>
      <c r="F59" s="27">
        <f t="shared" si="8"/>
        <v>0</v>
      </c>
      <c r="G59" s="28">
        <f>IFERROR($B59*INDEX(Settings!$B$6:$B$10,MATCH($C59,Settings!$A$6:$A$10,0)),0)</f>
        <v>0</v>
      </c>
      <c r="H59" s="26"/>
      <c r="I59" s="21"/>
    </row>
    <row r="60" spans="1:9" x14ac:dyDescent="0.2">
      <c r="A60" s="5"/>
      <c r="B60" s="25"/>
      <c r="C60" s="26"/>
      <c r="D60" s="27">
        <f t="shared" si="6"/>
        <v>0</v>
      </c>
      <c r="E60" s="27">
        <f t="shared" si="7"/>
        <v>0</v>
      </c>
      <c r="F60" s="27">
        <f t="shared" si="8"/>
        <v>0</v>
      </c>
      <c r="G60" s="28">
        <f>IFERROR($B60*INDEX(Settings!$B$6:$B$10,MATCH($C60,Settings!$A$6:$A$10,0)),0)</f>
        <v>0</v>
      </c>
      <c r="H60" s="26"/>
      <c r="I60" s="21"/>
    </row>
    <row r="61" spans="1:9" x14ac:dyDescent="0.2">
      <c r="A61" s="11" t="s">
        <v>103</v>
      </c>
      <c r="B61" s="11"/>
      <c r="C61" s="11"/>
      <c r="D61" s="12">
        <f>SUM(D43:D60)</f>
        <v>0</v>
      </c>
      <c r="E61" s="12">
        <f>SUM(E43:E60)</f>
        <v>0</v>
      </c>
      <c r="F61" s="12">
        <f>SUM(F43:F60)</f>
        <v>0</v>
      </c>
      <c r="G61" s="13">
        <f>SUM(G43:G60)</f>
        <v>0</v>
      </c>
      <c r="H61" s="11"/>
      <c r="I61" s="11"/>
    </row>
    <row r="63" spans="1:9" ht="18" customHeight="1" x14ac:dyDescent="0.2">
      <c r="A63" s="23" t="s">
        <v>104</v>
      </c>
      <c r="B63" s="24"/>
      <c r="C63" s="24"/>
      <c r="D63" s="24"/>
      <c r="E63" s="24"/>
      <c r="F63" s="24"/>
      <c r="G63" s="24"/>
      <c r="H63" s="24"/>
      <c r="I63" s="24"/>
    </row>
    <row r="64" spans="1:9" x14ac:dyDescent="0.2">
      <c r="A64" s="5" t="s">
        <v>105</v>
      </c>
      <c r="B64" s="25"/>
      <c r="C64" s="26" t="s">
        <v>7</v>
      </c>
      <c r="D64" s="27">
        <f t="shared" ref="D64:D73" si="9">$G64/52</f>
        <v>0</v>
      </c>
      <c r="E64" s="27">
        <f t="shared" ref="E64:E73" si="10">$G64/26</f>
        <v>0</v>
      </c>
      <c r="F64" s="27">
        <f t="shared" ref="F64:F73" si="11">$G64/12</f>
        <v>0</v>
      </c>
      <c r="G64" s="28">
        <f>IFERROR($B64*INDEX(Settings!$B$6:$B$10,MATCH($C64,Settings!$A$6:$A$10,0)),0)</f>
        <v>0</v>
      </c>
      <c r="H64" s="26" t="s">
        <v>33</v>
      </c>
      <c r="I64" s="21"/>
    </row>
    <row r="65" spans="1:9" x14ac:dyDescent="0.2">
      <c r="A65" s="5" t="s">
        <v>106</v>
      </c>
      <c r="B65" s="25"/>
      <c r="C65" s="26" t="s">
        <v>7</v>
      </c>
      <c r="D65" s="27">
        <f t="shared" si="9"/>
        <v>0</v>
      </c>
      <c r="E65" s="27">
        <f t="shared" si="10"/>
        <v>0</v>
      </c>
      <c r="F65" s="27">
        <f t="shared" si="11"/>
        <v>0</v>
      </c>
      <c r="G65" s="28">
        <f>IFERROR($B65*INDEX(Settings!$B$6:$B$10,MATCH($C65,Settings!$A$6:$A$10,0)),0)</f>
        <v>0</v>
      </c>
      <c r="H65" s="26" t="s">
        <v>33</v>
      </c>
      <c r="I65" s="21"/>
    </row>
    <row r="66" spans="1:9" x14ac:dyDescent="0.2">
      <c r="A66" s="5" t="s">
        <v>107</v>
      </c>
      <c r="B66" s="25"/>
      <c r="C66" s="26" t="s">
        <v>7</v>
      </c>
      <c r="D66" s="27">
        <f t="shared" si="9"/>
        <v>0</v>
      </c>
      <c r="E66" s="27">
        <f t="shared" si="10"/>
        <v>0</v>
      </c>
      <c r="F66" s="27">
        <f t="shared" si="11"/>
        <v>0</v>
      </c>
      <c r="G66" s="28">
        <f>IFERROR($B66*INDEX(Settings!$B$6:$B$10,MATCH($C66,Settings!$A$6:$A$10,0)),0)</f>
        <v>0</v>
      </c>
      <c r="H66" s="26" t="s">
        <v>33</v>
      </c>
      <c r="I66" s="21"/>
    </row>
    <row r="67" spans="1:9" x14ac:dyDescent="0.2">
      <c r="A67" s="5" t="s">
        <v>108</v>
      </c>
      <c r="B67" s="25"/>
      <c r="C67" s="26" t="s">
        <v>7</v>
      </c>
      <c r="D67" s="27">
        <f t="shared" si="9"/>
        <v>0</v>
      </c>
      <c r="E67" s="27">
        <f t="shared" si="10"/>
        <v>0</v>
      </c>
      <c r="F67" s="27">
        <f t="shared" si="11"/>
        <v>0</v>
      </c>
      <c r="G67" s="28">
        <f>IFERROR($B67*INDEX(Settings!$B$6:$B$10,MATCH($C67,Settings!$A$6:$A$10,0)),0)</f>
        <v>0</v>
      </c>
      <c r="H67" s="26" t="s">
        <v>33</v>
      </c>
      <c r="I67" s="21"/>
    </row>
    <row r="68" spans="1:9" x14ac:dyDescent="0.2">
      <c r="A68" s="5" t="s">
        <v>109</v>
      </c>
      <c r="B68" s="25"/>
      <c r="C68" s="26" t="s">
        <v>7</v>
      </c>
      <c r="D68" s="27">
        <f t="shared" si="9"/>
        <v>0</v>
      </c>
      <c r="E68" s="27">
        <f t="shared" si="10"/>
        <v>0</v>
      </c>
      <c r="F68" s="27">
        <f t="shared" si="11"/>
        <v>0</v>
      </c>
      <c r="G68" s="28">
        <f>IFERROR($B68*INDEX(Settings!$B$6:$B$10,MATCH($C68,Settings!$A$6:$A$10,0)),0)</f>
        <v>0</v>
      </c>
      <c r="H68" s="26" t="s">
        <v>33</v>
      </c>
      <c r="I68" s="21"/>
    </row>
    <row r="69" spans="1:9" x14ac:dyDescent="0.2">
      <c r="A69" s="5" t="s">
        <v>110</v>
      </c>
      <c r="B69" s="25"/>
      <c r="C69" s="26" t="s">
        <v>7</v>
      </c>
      <c r="D69" s="27">
        <f t="shared" si="9"/>
        <v>0</v>
      </c>
      <c r="E69" s="27">
        <f t="shared" si="10"/>
        <v>0</v>
      </c>
      <c r="F69" s="27">
        <f t="shared" si="11"/>
        <v>0</v>
      </c>
      <c r="G69" s="28">
        <f>IFERROR($B69*INDEX(Settings!$B$6:$B$10,MATCH($C69,Settings!$A$6:$A$10,0)),0)</f>
        <v>0</v>
      </c>
      <c r="H69" s="26" t="s">
        <v>33</v>
      </c>
      <c r="I69" s="21"/>
    </row>
    <row r="70" spans="1:9" x14ac:dyDescent="0.2">
      <c r="A70" s="5" t="s">
        <v>111</v>
      </c>
      <c r="B70" s="25"/>
      <c r="C70" s="26" t="s">
        <v>7</v>
      </c>
      <c r="D70" s="27">
        <f t="shared" si="9"/>
        <v>0</v>
      </c>
      <c r="E70" s="27">
        <f t="shared" si="10"/>
        <v>0</v>
      </c>
      <c r="F70" s="27">
        <f t="shared" si="11"/>
        <v>0</v>
      </c>
      <c r="G70" s="28">
        <f>IFERROR($B70*INDEX(Settings!$B$6:$B$10,MATCH($C70,Settings!$A$6:$A$10,0)),0)</f>
        <v>0</v>
      </c>
      <c r="H70" s="26" t="s">
        <v>33</v>
      </c>
      <c r="I70" s="21"/>
    </row>
    <row r="71" spans="1:9" x14ac:dyDescent="0.2">
      <c r="A71" s="5" t="s">
        <v>112</v>
      </c>
      <c r="B71" s="25"/>
      <c r="C71" s="26" t="s">
        <v>7</v>
      </c>
      <c r="D71" s="27">
        <f t="shared" si="9"/>
        <v>0</v>
      </c>
      <c r="E71" s="27">
        <f t="shared" si="10"/>
        <v>0</v>
      </c>
      <c r="F71" s="27">
        <f t="shared" si="11"/>
        <v>0</v>
      </c>
      <c r="G71" s="28">
        <f>IFERROR($B71*INDEX(Settings!$B$6:$B$10,MATCH($C71,Settings!$A$6:$A$10,0)),0)</f>
        <v>0</v>
      </c>
      <c r="H71" s="26" t="s">
        <v>50</v>
      </c>
      <c r="I71" s="21"/>
    </row>
    <row r="72" spans="1:9" x14ac:dyDescent="0.2">
      <c r="A72" s="5"/>
      <c r="B72" s="25"/>
      <c r="C72" s="26"/>
      <c r="D72" s="27">
        <f t="shared" si="9"/>
        <v>0</v>
      </c>
      <c r="E72" s="27">
        <f t="shared" si="10"/>
        <v>0</v>
      </c>
      <c r="F72" s="27">
        <f t="shared" si="11"/>
        <v>0</v>
      </c>
      <c r="G72" s="28">
        <f>IFERROR($B72*INDEX(Settings!$B$6:$B$10,MATCH($C72,Settings!$A$6:$A$10,0)),0)</f>
        <v>0</v>
      </c>
      <c r="H72" s="26"/>
      <c r="I72" s="21"/>
    </row>
    <row r="73" spans="1:9" x14ac:dyDescent="0.2">
      <c r="A73" s="5"/>
      <c r="B73" s="25"/>
      <c r="C73" s="26"/>
      <c r="D73" s="27">
        <f t="shared" si="9"/>
        <v>0</v>
      </c>
      <c r="E73" s="27">
        <f t="shared" si="10"/>
        <v>0</v>
      </c>
      <c r="F73" s="27">
        <f t="shared" si="11"/>
        <v>0</v>
      </c>
      <c r="G73" s="28">
        <f>IFERROR($B73*INDEX(Settings!$B$6:$B$10,MATCH($C73,Settings!$A$6:$A$10,0)),0)</f>
        <v>0</v>
      </c>
      <c r="H73" s="26"/>
      <c r="I73" s="21"/>
    </row>
    <row r="74" spans="1:9" x14ac:dyDescent="0.2">
      <c r="A74" s="11" t="s">
        <v>113</v>
      </c>
      <c r="B74" s="11"/>
      <c r="C74" s="11"/>
      <c r="D74" s="12">
        <f>SUM(D64:D73)</f>
        <v>0</v>
      </c>
      <c r="E74" s="12">
        <f>SUM(E64:E73)</f>
        <v>0</v>
      </c>
      <c r="F74" s="12">
        <f>SUM(F64:F73)</f>
        <v>0</v>
      </c>
      <c r="G74" s="13">
        <f>SUM(G64:G73)</f>
        <v>0</v>
      </c>
      <c r="H74" s="11"/>
      <c r="I74" s="11"/>
    </row>
    <row r="76" spans="1:9" ht="18" customHeight="1" x14ac:dyDescent="0.2">
      <c r="A76" s="23" t="s">
        <v>114</v>
      </c>
      <c r="B76" s="24"/>
      <c r="C76" s="24"/>
      <c r="D76" s="24"/>
      <c r="E76" s="24"/>
      <c r="F76" s="24"/>
      <c r="G76" s="24"/>
      <c r="H76" s="24"/>
      <c r="I76" s="24"/>
    </row>
    <row r="77" spans="1:9" x14ac:dyDescent="0.2">
      <c r="A77" s="5" t="s">
        <v>115</v>
      </c>
      <c r="B77" s="25"/>
      <c r="C77" s="26" t="s">
        <v>7</v>
      </c>
      <c r="D77" s="27">
        <f t="shared" ref="D77:D83" si="12">$G77/52</f>
        <v>0</v>
      </c>
      <c r="E77" s="27">
        <f t="shared" ref="E77:E83" si="13">$G77/26</f>
        <v>0</v>
      </c>
      <c r="F77" s="27">
        <f t="shared" ref="F77:F83" si="14">$G77/12</f>
        <v>0</v>
      </c>
      <c r="G77" s="28">
        <f>IFERROR($B77*INDEX(Settings!$B$6:$B$10,MATCH($C77,Settings!$A$6:$A$10,0)),0)</f>
        <v>0</v>
      </c>
      <c r="H77" s="26" t="s">
        <v>33</v>
      </c>
      <c r="I77" s="21"/>
    </row>
    <row r="78" spans="1:9" x14ac:dyDescent="0.2">
      <c r="A78" s="5" t="s">
        <v>32</v>
      </c>
      <c r="B78" s="25"/>
      <c r="C78" s="26" t="s">
        <v>7</v>
      </c>
      <c r="D78" s="27">
        <f t="shared" si="12"/>
        <v>0</v>
      </c>
      <c r="E78" s="27">
        <f t="shared" si="13"/>
        <v>0</v>
      </c>
      <c r="F78" s="27">
        <f t="shared" si="14"/>
        <v>0</v>
      </c>
      <c r="G78" s="28">
        <f>IFERROR($B78*INDEX(Settings!$B$6:$B$10,MATCH($C78,Settings!$A$6:$A$10,0)),0)</f>
        <v>0</v>
      </c>
      <c r="H78" s="26" t="s">
        <v>33</v>
      </c>
      <c r="I78" s="21"/>
    </row>
    <row r="79" spans="1:9" x14ac:dyDescent="0.2">
      <c r="A79" s="5" t="s">
        <v>116</v>
      </c>
      <c r="B79" s="25"/>
      <c r="C79" s="26" t="s">
        <v>7</v>
      </c>
      <c r="D79" s="27">
        <f t="shared" si="12"/>
        <v>0</v>
      </c>
      <c r="E79" s="27">
        <f t="shared" si="13"/>
        <v>0</v>
      </c>
      <c r="F79" s="27">
        <f t="shared" si="14"/>
        <v>0</v>
      </c>
      <c r="G79" s="28">
        <f>IFERROR($B79*INDEX(Settings!$B$6:$B$10,MATCH($C79,Settings!$A$6:$A$10,0)),0)</f>
        <v>0</v>
      </c>
      <c r="H79" s="26" t="s">
        <v>33</v>
      </c>
      <c r="I79" s="21"/>
    </row>
    <row r="80" spans="1:9" x14ac:dyDescent="0.2">
      <c r="A80" s="5" t="s">
        <v>117</v>
      </c>
      <c r="B80" s="25"/>
      <c r="C80" s="26" t="s">
        <v>7</v>
      </c>
      <c r="D80" s="27">
        <f t="shared" si="12"/>
        <v>0</v>
      </c>
      <c r="E80" s="27">
        <f t="shared" si="13"/>
        <v>0</v>
      </c>
      <c r="F80" s="27">
        <f t="shared" si="14"/>
        <v>0</v>
      </c>
      <c r="G80" s="28">
        <f>IFERROR($B80*INDEX(Settings!$B$6:$B$10,MATCH($C80,Settings!$A$6:$A$10,0)),0)</f>
        <v>0</v>
      </c>
      <c r="H80" s="26" t="s">
        <v>33</v>
      </c>
      <c r="I80" s="21"/>
    </row>
    <row r="81" spans="1:9" x14ac:dyDescent="0.2">
      <c r="A81" s="5" t="s">
        <v>118</v>
      </c>
      <c r="B81" s="25"/>
      <c r="C81" s="26" t="s">
        <v>7</v>
      </c>
      <c r="D81" s="27">
        <f t="shared" si="12"/>
        <v>0</v>
      </c>
      <c r="E81" s="27">
        <f t="shared" si="13"/>
        <v>0</v>
      </c>
      <c r="F81" s="27">
        <f t="shared" si="14"/>
        <v>0</v>
      </c>
      <c r="G81" s="28">
        <f>IFERROR($B81*INDEX(Settings!$B$6:$B$10,MATCH($C81,Settings!$A$6:$A$10,0)),0)</f>
        <v>0</v>
      </c>
      <c r="H81" s="26" t="s">
        <v>50</v>
      </c>
      <c r="I81" s="21"/>
    </row>
    <row r="82" spans="1:9" x14ac:dyDescent="0.2">
      <c r="A82" s="5"/>
      <c r="B82" s="25"/>
      <c r="C82" s="26"/>
      <c r="D82" s="27">
        <f t="shared" si="12"/>
        <v>0</v>
      </c>
      <c r="E82" s="27">
        <f t="shared" si="13"/>
        <v>0</v>
      </c>
      <c r="F82" s="27">
        <f t="shared" si="14"/>
        <v>0</v>
      </c>
      <c r="G82" s="28">
        <f>IFERROR($B82*INDEX(Settings!$B$6:$B$10,MATCH($C82,Settings!$A$6:$A$10,0)),0)</f>
        <v>0</v>
      </c>
      <c r="H82" s="26"/>
      <c r="I82" s="21"/>
    </row>
    <row r="83" spans="1:9" x14ac:dyDescent="0.2">
      <c r="A83" s="5"/>
      <c r="B83" s="25"/>
      <c r="C83" s="26"/>
      <c r="D83" s="27">
        <f t="shared" si="12"/>
        <v>0</v>
      </c>
      <c r="E83" s="27">
        <f t="shared" si="13"/>
        <v>0</v>
      </c>
      <c r="F83" s="27">
        <f t="shared" si="14"/>
        <v>0</v>
      </c>
      <c r="G83" s="28">
        <f>IFERROR($B83*INDEX(Settings!$B$6:$B$10,MATCH($C83,Settings!$A$6:$A$10,0)),0)</f>
        <v>0</v>
      </c>
      <c r="H83" s="26"/>
      <c r="I83" s="21"/>
    </row>
    <row r="84" spans="1:9" x14ac:dyDescent="0.2">
      <c r="A84" s="11" t="s">
        <v>119</v>
      </c>
      <c r="B84" s="11"/>
      <c r="C84" s="11"/>
      <c r="D84" s="12">
        <f>SUM(D77:D83)</f>
        <v>0</v>
      </c>
      <c r="E84" s="12">
        <f>SUM(E77:E83)</f>
        <v>0</v>
      </c>
      <c r="F84" s="12">
        <f>SUM(F77:F83)</f>
        <v>0</v>
      </c>
      <c r="G84" s="13">
        <f>SUM(G77:G83)</f>
        <v>0</v>
      </c>
      <c r="H84" s="11"/>
      <c r="I84" s="11"/>
    </row>
    <row r="86" spans="1:9" ht="18" customHeight="1" x14ac:dyDescent="0.2">
      <c r="A86" s="23" t="s">
        <v>120</v>
      </c>
      <c r="B86" s="24"/>
      <c r="C86" s="24"/>
      <c r="D86" s="24"/>
      <c r="E86" s="24"/>
      <c r="F86" s="24"/>
      <c r="G86" s="24"/>
      <c r="H86" s="24"/>
      <c r="I86" s="24"/>
    </row>
    <row r="87" spans="1:9" x14ac:dyDescent="0.2">
      <c r="A87" s="5" t="s">
        <v>121</v>
      </c>
      <c r="B87" s="25"/>
      <c r="C87" s="26" t="s">
        <v>7</v>
      </c>
      <c r="D87" s="27">
        <f t="shared" ref="D87:D98" si="15">$G87/52</f>
        <v>0</v>
      </c>
      <c r="E87" s="27">
        <f t="shared" ref="E87:E98" si="16">$G87/26</f>
        <v>0</v>
      </c>
      <c r="F87" s="27">
        <f t="shared" ref="F87:F98" si="17">$G87/12</f>
        <v>0</v>
      </c>
      <c r="G87" s="28">
        <f>IFERROR($B87*INDEX(Settings!$B$6:$B$10,MATCH($C87,Settings!$A$6:$A$10,0)),0)</f>
        <v>0</v>
      </c>
      <c r="H87" s="26" t="s">
        <v>33</v>
      </c>
      <c r="I87" s="21"/>
    </row>
    <row r="88" spans="1:9" x14ac:dyDescent="0.2">
      <c r="A88" s="5" t="s">
        <v>122</v>
      </c>
      <c r="B88" s="25"/>
      <c r="C88" s="26" t="s">
        <v>7</v>
      </c>
      <c r="D88" s="27">
        <f t="shared" si="15"/>
        <v>0</v>
      </c>
      <c r="E88" s="27">
        <f t="shared" si="16"/>
        <v>0</v>
      </c>
      <c r="F88" s="27">
        <f t="shared" si="17"/>
        <v>0</v>
      </c>
      <c r="G88" s="28">
        <f>IFERROR($B88*INDEX(Settings!$B$6:$B$10,MATCH($C88,Settings!$A$6:$A$10,0)),0)</f>
        <v>0</v>
      </c>
      <c r="H88" s="26" t="s">
        <v>33</v>
      </c>
      <c r="I88" s="21"/>
    </row>
    <row r="89" spans="1:9" x14ac:dyDescent="0.2">
      <c r="A89" s="5" t="s">
        <v>123</v>
      </c>
      <c r="B89" s="25"/>
      <c r="C89" s="26" t="s">
        <v>7</v>
      </c>
      <c r="D89" s="27">
        <f t="shared" si="15"/>
        <v>0</v>
      </c>
      <c r="E89" s="27">
        <f t="shared" si="16"/>
        <v>0</v>
      </c>
      <c r="F89" s="27">
        <f t="shared" si="17"/>
        <v>0</v>
      </c>
      <c r="G89" s="28">
        <f>IFERROR($B89*INDEX(Settings!$B$6:$B$10,MATCH($C89,Settings!$A$6:$A$10,0)),0)</f>
        <v>0</v>
      </c>
      <c r="H89" s="26" t="s">
        <v>33</v>
      </c>
      <c r="I89" s="21"/>
    </row>
    <row r="90" spans="1:9" x14ac:dyDescent="0.2">
      <c r="A90" s="5" t="s">
        <v>124</v>
      </c>
      <c r="B90" s="25"/>
      <c r="C90" s="26" t="s">
        <v>7</v>
      </c>
      <c r="D90" s="27">
        <f t="shared" si="15"/>
        <v>0</v>
      </c>
      <c r="E90" s="27">
        <f t="shared" si="16"/>
        <v>0</v>
      </c>
      <c r="F90" s="27">
        <f t="shared" si="17"/>
        <v>0</v>
      </c>
      <c r="G90" s="28">
        <f>IFERROR($B90*INDEX(Settings!$B$6:$B$10,MATCH($C90,Settings!$A$6:$A$10,0)),0)</f>
        <v>0</v>
      </c>
      <c r="H90" s="26" t="s">
        <v>33</v>
      </c>
      <c r="I90" s="21"/>
    </row>
    <row r="91" spans="1:9" x14ac:dyDescent="0.2">
      <c r="A91" s="5" t="s">
        <v>125</v>
      </c>
      <c r="B91" s="25"/>
      <c r="C91" s="26" t="s">
        <v>7</v>
      </c>
      <c r="D91" s="27">
        <f t="shared" si="15"/>
        <v>0</v>
      </c>
      <c r="E91" s="27">
        <f t="shared" si="16"/>
        <v>0</v>
      </c>
      <c r="F91" s="27">
        <f t="shared" si="17"/>
        <v>0</v>
      </c>
      <c r="G91" s="28">
        <f>IFERROR($B91*INDEX(Settings!$B$6:$B$10,MATCH($C91,Settings!$A$6:$A$10,0)),0)</f>
        <v>0</v>
      </c>
      <c r="H91" s="26" t="s">
        <v>33</v>
      </c>
      <c r="I91" s="21"/>
    </row>
    <row r="92" spans="1:9" x14ac:dyDescent="0.2">
      <c r="A92" s="5" t="s">
        <v>126</v>
      </c>
      <c r="B92" s="25"/>
      <c r="C92" s="26" t="s">
        <v>7</v>
      </c>
      <c r="D92" s="27">
        <f t="shared" si="15"/>
        <v>0</v>
      </c>
      <c r="E92" s="27">
        <f t="shared" si="16"/>
        <v>0</v>
      </c>
      <c r="F92" s="27">
        <f t="shared" si="17"/>
        <v>0</v>
      </c>
      <c r="G92" s="28">
        <f>IFERROR($B92*INDEX(Settings!$B$6:$B$10,MATCH($C92,Settings!$A$6:$A$10,0)),0)</f>
        <v>0</v>
      </c>
      <c r="H92" s="26" t="s">
        <v>33</v>
      </c>
      <c r="I92" s="21"/>
    </row>
    <row r="93" spans="1:9" x14ac:dyDescent="0.2">
      <c r="A93" s="5" t="s">
        <v>127</v>
      </c>
      <c r="B93" s="25"/>
      <c r="C93" s="26" t="s">
        <v>7</v>
      </c>
      <c r="D93" s="27">
        <f t="shared" si="15"/>
        <v>0</v>
      </c>
      <c r="E93" s="27">
        <f t="shared" si="16"/>
        <v>0</v>
      </c>
      <c r="F93" s="27">
        <f t="shared" si="17"/>
        <v>0</v>
      </c>
      <c r="G93" s="28">
        <f>IFERROR($B93*INDEX(Settings!$B$6:$B$10,MATCH($C93,Settings!$A$6:$A$10,0)),0)</f>
        <v>0</v>
      </c>
      <c r="H93" s="26" t="s">
        <v>33</v>
      </c>
      <c r="I93" s="21"/>
    </row>
    <row r="94" spans="1:9" x14ac:dyDescent="0.2">
      <c r="A94" s="5" t="s">
        <v>128</v>
      </c>
      <c r="B94" s="25"/>
      <c r="C94" s="26" t="s">
        <v>7</v>
      </c>
      <c r="D94" s="27">
        <f t="shared" si="15"/>
        <v>0</v>
      </c>
      <c r="E94" s="27">
        <f t="shared" si="16"/>
        <v>0</v>
      </c>
      <c r="F94" s="27">
        <f t="shared" si="17"/>
        <v>0</v>
      </c>
      <c r="G94" s="28">
        <f>IFERROR($B94*INDEX(Settings!$B$6:$B$10,MATCH($C94,Settings!$A$6:$A$10,0)),0)</f>
        <v>0</v>
      </c>
      <c r="H94" s="26" t="s">
        <v>33</v>
      </c>
      <c r="I94" s="21"/>
    </row>
    <row r="95" spans="1:9" x14ac:dyDescent="0.2">
      <c r="A95" s="5" t="s">
        <v>129</v>
      </c>
      <c r="B95" s="25"/>
      <c r="C95" s="26" t="s">
        <v>7</v>
      </c>
      <c r="D95" s="27">
        <f t="shared" si="15"/>
        <v>0</v>
      </c>
      <c r="E95" s="27">
        <f t="shared" si="16"/>
        <v>0</v>
      </c>
      <c r="F95" s="27">
        <f t="shared" si="17"/>
        <v>0</v>
      </c>
      <c r="G95" s="28">
        <f>IFERROR($B95*INDEX(Settings!$B$6:$B$10,MATCH($C95,Settings!$A$6:$A$10,0)),0)</f>
        <v>0</v>
      </c>
      <c r="H95" s="26" t="s">
        <v>33</v>
      </c>
      <c r="I95" s="21"/>
    </row>
    <row r="96" spans="1:9" x14ac:dyDescent="0.2">
      <c r="A96" s="5" t="s">
        <v>130</v>
      </c>
      <c r="B96" s="25"/>
      <c r="C96" s="26" t="s">
        <v>7</v>
      </c>
      <c r="D96" s="27">
        <f t="shared" si="15"/>
        <v>0</v>
      </c>
      <c r="E96" s="27">
        <f t="shared" si="16"/>
        <v>0</v>
      </c>
      <c r="F96" s="27">
        <f t="shared" si="17"/>
        <v>0</v>
      </c>
      <c r="G96" s="28">
        <f>IFERROR($B96*INDEX(Settings!$B$6:$B$10,MATCH($C96,Settings!$A$6:$A$10,0)),0)</f>
        <v>0</v>
      </c>
      <c r="H96" s="26" t="s">
        <v>50</v>
      </c>
      <c r="I96" s="21"/>
    </row>
    <row r="97" spans="1:9" x14ac:dyDescent="0.2">
      <c r="A97" s="5"/>
      <c r="B97" s="25"/>
      <c r="C97" s="26"/>
      <c r="D97" s="27">
        <f t="shared" si="15"/>
        <v>0</v>
      </c>
      <c r="E97" s="27">
        <f t="shared" si="16"/>
        <v>0</v>
      </c>
      <c r="F97" s="27">
        <f t="shared" si="17"/>
        <v>0</v>
      </c>
      <c r="G97" s="28">
        <f>IFERROR($B97*INDEX(Settings!$B$6:$B$10,MATCH($C97,Settings!$A$6:$A$10,0)),0)</f>
        <v>0</v>
      </c>
      <c r="H97" s="26"/>
      <c r="I97" s="21"/>
    </row>
    <row r="98" spans="1:9" x14ac:dyDescent="0.2">
      <c r="A98" s="5"/>
      <c r="B98" s="25"/>
      <c r="C98" s="26"/>
      <c r="D98" s="27">
        <f t="shared" si="15"/>
        <v>0</v>
      </c>
      <c r="E98" s="27">
        <f t="shared" si="16"/>
        <v>0</v>
      </c>
      <c r="F98" s="27">
        <f t="shared" si="17"/>
        <v>0</v>
      </c>
      <c r="G98" s="28">
        <f>IFERROR($B98*INDEX(Settings!$B$6:$B$10,MATCH($C98,Settings!$A$6:$A$10,0)),0)</f>
        <v>0</v>
      </c>
      <c r="H98" s="26"/>
      <c r="I98" s="21"/>
    </row>
    <row r="99" spans="1:9" x14ac:dyDescent="0.2">
      <c r="A99" s="11" t="s">
        <v>131</v>
      </c>
      <c r="B99" s="11"/>
      <c r="C99" s="11"/>
      <c r="D99" s="12">
        <f>SUM(D87:D98)</f>
        <v>0</v>
      </c>
      <c r="E99" s="12">
        <f>SUM(E87:E98)</f>
        <v>0</v>
      </c>
      <c r="F99" s="12">
        <f>SUM(F87:F98)</f>
        <v>0</v>
      </c>
      <c r="G99" s="13">
        <f>SUM(G87:G98)</f>
        <v>0</v>
      </c>
      <c r="H99" s="11"/>
      <c r="I99" s="11"/>
    </row>
    <row r="101" spans="1:9" ht="18" customHeight="1" x14ac:dyDescent="0.2">
      <c r="A101" s="23" t="s">
        <v>132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2">
      <c r="A102" s="5" t="s">
        <v>133</v>
      </c>
      <c r="B102" s="25"/>
      <c r="C102" s="26" t="s">
        <v>7</v>
      </c>
      <c r="D102" s="27">
        <f t="shared" ref="D102:D110" si="18">$G102/52</f>
        <v>0</v>
      </c>
      <c r="E102" s="27">
        <f t="shared" ref="E102:E110" si="19">$G102/26</f>
        <v>0</v>
      </c>
      <c r="F102" s="27">
        <f t="shared" ref="F102:F110" si="20">$G102/12</f>
        <v>0</v>
      </c>
      <c r="G102" s="28">
        <f>IFERROR($B102*INDEX(Settings!$B$6:$B$10,MATCH($C102,Settings!$A$6:$A$10,0)),0)</f>
        <v>0</v>
      </c>
      <c r="H102" s="26" t="s">
        <v>33</v>
      </c>
      <c r="I102" s="21"/>
    </row>
    <row r="103" spans="1:9" x14ac:dyDescent="0.2">
      <c r="A103" s="5" t="s">
        <v>134</v>
      </c>
      <c r="B103" s="25"/>
      <c r="C103" s="26" t="s">
        <v>7</v>
      </c>
      <c r="D103" s="27">
        <f t="shared" si="18"/>
        <v>0</v>
      </c>
      <c r="E103" s="27">
        <f t="shared" si="19"/>
        <v>0</v>
      </c>
      <c r="F103" s="27">
        <f t="shared" si="20"/>
        <v>0</v>
      </c>
      <c r="G103" s="28">
        <f>IFERROR($B103*INDEX(Settings!$B$6:$B$10,MATCH($C103,Settings!$A$6:$A$10,0)),0)</f>
        <v>0</v>
      </c>
      <c r="H103" s="26" t="s">
        <v>33</v>
      </c>
      <c r="I103" s="21"/>
    </row>
    <row r="104" spans="1:9" x14ac:dyDescent="0.2">
      <c r="A104" s="5" t="s">
        <v>135</v>
      </c>
      <c r="B104" s="25"/>
      <c r="C104" s="26" t="s">
        <v>7</v>
      </c>
      <c r="D104" s="27">
        <f t="shared" si="18"/>
        <v>0</v>
      </c>
      <c r="E104" s="27">
        <f t="shared" si="19"/>
        <v>0</v>
      </c>
      <c r="F104" s="27">
        <f t="shared" si="20"/>
        <v>0</v>
      </c>
      <c r="G104" s="28">
        <f>IFERROR($B104*INDEX(Settings!$B$6:$B$10,MATCH($C104,Settings!$A$6:$A$10,0)),0)</f>
        <v>0</v>
      </c>
      <c r="H104" s="26" t="s">
        <v>33</v>
      </c>
      <c r="I104" s="21"/>
    </row>
    <row r="105" spans="1:9" x14ac:dyDescent="0.2">
      <c r="A105" s="5" t="s">
        <v>136</v>
      </c>
      <c r="B105" s="25"/>
      <c r="C105" s="26" t="s">
        <v>7</v>
      </c>
      <c r="D105" s="27">
        <f t="shared" si="18"/>
        <v>0</v>
      </c>
      <c r="E105" s="27">
        <f t="shared" si="19"/>
        <v>0</v>
      </c>
      <c r="F105" s="27">
        <f t="shared" si="20"/>
        <v>0</v>
      </c>
      <c r="G105" s="28">
        <f>IFERROR($B105*INDEX(Settings!$B$6:$B$10,MATCH($C105,Settings!$A$6:$A$10,0)),0)</f>
        <v>0</v>
      </c>
      <c r="H105" s="26" t="s">
        <v>33</v>
      </c>
      <c r="I105" s="21"/>
    </row>
    <row r="106" spans="1:9" x14ac:dyDescent="0.2">
      <c r="A106" s="5" t="s">
        <v>137</v>
      </c>
      <c r="B106" s="25"/>
      <c r="C106" s="26" t="s">
        <v>7</v>
      </c>
      <c r="D106" s="27">
        <f t="shared" si="18"/>
        <v>0</v>
      </c>
      <c r="E106" s="27">
        <f t="shared" si="19"/>
        <v>0</v>
      </c>
      <c r="F106" s="27">
        <f t="shared" si="20"/>
        <v>0</v>
      </c>
      <c r="G106" s="28">
        <f>IFERROR($B106*INDEX(Settings!$B$6:$B$10,MATCH($C106,Settings!$A$6:$A$10,0)),0)</f>
        <v>0</v>
      </c>
      <c r="H106" s="26" t="s">
        <v>33</v>
      </c>
      <c r="I106" s="21"/>
    </row>
    <row r="107" spans="1:9" x14ac:dyDescent="0.2">
      <c r="A107" s="5" t="s">
        <v>138</v>
      </c>
      <c r="B107" s="25"/>
      <c r="C107" s="26" t="s">
        <v>7</v>
      </c>
      <c r="D107" s="27">
        <f t="shared" si="18"/>
        <v>0</v>
      </c>
      <c r="E107" s="27">
        <f t="shared" si="19"/>
        <v>0</v>
      </c>
      <c r="F107" s="27">
        <f t="shared" si="20"/>
        <v>0</v>
      </c>
      <c r="G107" s="28">
        <f>IFERROR($B107*INDEX(Settings!$B$6:$B$10,MATCH($C107,Settings!$A$6:$A$10,0)),0)</f>
        <v>0</v>
      </c>
      <c r="H107" s="26" t="s">
        <v>33</v>
      </c>
      <c r="I107" s="21"/>
    </row>
    <row r="108" spans="1:9" x14ac:dyDescent="0.2">
      <c r="A108" s="5" t="s">
        <v>139</v>
      </c>
      <c r="B108" s="25"/>
      <c r="C108" s="26" t="s">
        <v>7</v>
      </c>
      <c r="D108" s="27">
        <f t="shared" si="18"/>
        <v>0</v>
      </c>
      <c r="E108" s="27">
        <f t="shared" si="19"/>
        <v>0</v>
      </c>
      <c r="F108" s="27">
        <f t="shared" si="20"/>
        <v>0</v>
      </c>
      <c r="G108" s="28">
        <f>IFERROR($B108*INDEX(Settings!$B$6:$B$10,MATCH($C108,Settings!$A$6:$A$10,0)),0)</f>
        <v>0</v>
      </c>
      <c r="H108" s="26" t="s">
        <v>33</v>
      </c>
      <c r="I108" s="21"/>
    </row>
    <row r="109" spans="1:9" x14ac:dyDescent="0.2">
      <c r="A109" s="5"/>
      <c r="B109" s="25"/>
      <c r="C109" s="26"/>
      <c r="D109" s="27">
        <f t="shared" si="18"/>
        <v>0</v>
      </c>
      <c r="E109" s="27">
        <f t="shared" si="19"/>
        <v>0</v>
      </c>
      <c r="F109" s="27">
        <f t="shared" si="20"/>
        <v>0</v>
      </c>
      <c r="G109" s="28">
        <f>IFERROR($B109*INDEX(Settings!$B$6:$B$10,MATCH($C109,Settings!$A$6:$A$10,0)),0)</f>
        <v>0</v>
      </c>
      <c r="H109" s="26"/>
      <c r="I109" s="21"/>
    </row>
    <row r="110" spans="1:9" x14ac:dyDescent="0.2">
      <c r="A110" s="5"/>
      <c r="B110" s="25"/>
      <c r="C110" s="26"/>
      <c r="D110" s="27">
        <f t="shared" si="18"/>
        <v>0</v>
      </c>
      <c r="E110" s="27">
        <f t="shared" si="19"/>
        <v>0</v>
      </c>
      <c r="F110" s="27">
        <f t="shared" si="20"/>
        <v>0</v>
      </c>
      <c r="G110" s="28">
        <f>IFERROR($B110*INDEX(Settings!$B$6:$B$10,MATCH($C110,Settings!$A$6:$A$10,0)),0)</f>
        <v>0</v>
      </c>
      <c r="H110" s="26"/>
      <c r="I110" s="21"/>
    </row>
    <row r="111" spans="1:9" x14ac:dyDescent="0.2">
      <c r="A111" s="11" t="s">
        <v>140</v>
      </c>
      <c r="B111" s="11"/>
      <c r="C111" s="11"/>
      <c r="D111" s="12">
        <f>SUM(D102:D110)</f>
        <v>0</v>
      </c>
      <c r="E111" s="12">
        <f>SUM(E102:E110)</f>
        <v>0</v>
      </c>
      <c r="F111" s="12">
        <f>SUM(F102:F110)</f>
        <v>0</v>
      </c>
      <c r="G111" s="13">
        <f>SUM(G102:G110)</f>
        <v>0</v>
      </c>
      <c r="H111" s="11"/>
      <c r="I111" s="11"/>
    </row>
    <row r="113" spans="1:9" ht="18" customHeight="1" x14ac:dyDescent="0.2">
      <c r="A113" s="23" t="s">
        <v>141</v>
      </c>
      <c r="B113" s="24"/>
      <c r="C113" s="24"/>
      <c r="D113" s="24"/>
      <c r="E113" s="24"/>
      <c r="F113" s="24"/>
      <c r="G113" s="24"/>
      <c r="H113" s="24"/>
      <c r="I113" s="24"/>
    </row>
    <row r="114" spans="1:9" x14ac:dyDescent="0.2">
      <c r="A114" s="5" t="s">
        <v>142</v>
      </c>
      <c r="B114" s="25"/>
      <c r="C114" s="26" t="s">
        <v>7</v>
      </c>
      <c r="D114" s="27">
        <f t="shared" ref="D114:D121" si="21">$G114/52</f>
        <v>0</v>
      </c>
      <c r="E114" s="27">
        <f t="shared" ref="E114:E121" si="22">$G114/26</f>
        <v>0</v>
      </c>
      <c r="F114" s="27">
        <f t="shared" ref="F114:F121" si="23">$G114/12</f>
        <v>0</v>
      </c>
      <c r="G114" s="28">
        <f>IFERROR($B114*INDEX(Settings!$B$6:$B$10,MATCH($C114,Settings!$A$6:$A$10,0)),0)</f>
        <v>0</v>
      </c>
      <c r="H114" s="26" t="s">
        <v>33</v>
      </c>
      <c r="I114" s="21"/>
    </row>
    <row r="115" spans="1:9" x14ac:dyDescent="0.2">
      <c r="A115" s="5" t="s">
        <v>143</v>
      </c>
      <c r="B115" s="25"/>
      <c r="C115" s="26" t="s">
        <v>7</v>
      </c>
      <c r="D115" s="27">
        <f t="shared" si="21"/>
        <v>0</v>
      </c>
      <c r="E115" s="27">
        <f t="shared" si="22"/>
        <v>0</v>
      </c>
      <c r="F115" s="27">
        <f t="shared" si="23"/>
        <v>0</v>
      </c>
      <c r="G115" s="28">
        <f>IFERROR($B115*INDEX(Settings!$B$6:$B$10,MATCH($C115,Settings!$A$6:$A$10,0)),0)</f>
        <v>0</v>
      </c>
      <c r="H115" s="26" t="s">
        <v>33</v>
      </c>
      <c r="I115" s="21"/>
    </row>
    <row r="116" spans="1:9" x14ac:dyDescent="0.2">
      <c r="A116" s="5" t="s">
        <v>144</v>
      </c>
      <c r="B116" s="25"/>
      <c r="C116" s="26" t="s">
        <v>7</v>
      </c>
      <c r="D116" s="27">
        <f t="shared" si="21"/>
        <v>0</v>
      </c>
      <c r="E116" s="27">
        <f t="shared" si="22"/>
        <v>0</v>
      </c>
      <c r="F116" s="27">
        <f t="shared" si="23"/>
        <v>0</v>
      </c>
      <c r="G116" s="28">
        <f>IFERROR($B116*INDEX(Settings!$B$6:$B$10,MATCH($C116,Settings!$A$6:$A$10,0)),0)</f>
        <v>0</v>
      </c>
      <c r="H116" s="26" t="s">
        <v>50</v>
      </c>
      <c r="I116" s="21"/>
    </row>
    <row r="117" spans="1:9" x14ac:dyDescent="0.2">
      <c r="A117" s="5" t="s">
        <v>145</v>
      </c>
      <c r="B117" s="25"/>
      <c r="C117" s="26" t="s">
        <v>7</v>
      </c>
      <c r="D117" s="27">
        <f t="shared" si="21"/>
        <v>0</v>
      </c>
      <c r="E117" s="27">
        <f t="shared" si="22"/>
        <v>0</v>
      </c>
      <c r="F117" s="27">
        <f t="shared" si="23"/>
        <v>0</v>
      </c>
      <c r="G117" s="28">
        <f>IFERROR($B117*INDEX(Settings!$B$6:$B$10,MATCH($C117,Settings!$A$6:$A$10,0)),0)</f>
        <v>0</v>
      </c>
      <c r="H117" s="26" t="s">
        <v>33</v>
      </c>
      <c r="I117" s="21"/>
    </row>
    <row r="118" spans="1:9" x14ac:dyDescent="0.2">
      <c r="A118" s="5" t="s">
        <v>146</v>
      </c>
      <c r="B118" s="25"/>
      <c r="C118" s="26" t="s">
        <v>7</v>
      </c>
      <c r="D118" s="27">
        <f t="shared" si="21"/>
        <v>0</v>
      </c>
      <c r="E118" s="27">
        <f t="shared" si="22"/>
        <v>0</v>
      </c>
      <c r="F118" s="27">
        <f t="shared" si="23"/>
        <v>0</v>
      </c>
      <c r="G118" s="28">
        <f>IFERROR($B118*INDEX(Settings!$B$6:$B$10,MATCH($C118,Settings!$A$6:$A$10,0)),0)</f>
        <v>0</v>
      </c>
      <c r="H118" s="26" t="s">
        <v>33</v>
      </c>
      <c r="I118" s="21"/>
    </row>
    <row r="119" spans="1:9" x14ac:dyDescent="0.2">
      <c r="A119" s="5" t="s">
        <v>147</v>
      </c>
      <c r="B119" s="25"/>
      <c r="C119" s="26" t="s">
        <v>7</v>
      </c>
      <c r="D119" s="27">
        <f t="shared" si="21"/>
        <v>0</v>
      </c>
      <c r="E119" s="27">
        <f t="shared" si="22"/>
        <v>0</v>
      </c>
      <c r="F119" s="27">
        <f t="shared" si="23"/>
        <v>0</v>
      </c>
      <c r="G119" s="28">
        <f>IFERROR($B119*INDEX(Settings!$B$6:$B$10,MATCH($C119,Settings!$A$6:$A$10,0)),0)</f>
        <v>0</v>
      </c>
      <c r="H119" s="26" t="s">
        <v>50</v>
      </c>
      <c r="I119" s="21"/>
    </row>
    <row r="120" spans="1:9" x14ac:dyDescent="0.2">
      <c r="A120" s="5"/>
      <c r="B120" s="25"/>
      <c r="C120" s="26"/>
      <c r="D120" s="27">
        <f t="shared" si="21"/>
        <v>0</v>
      </c>
      <c r="E120" s="27">
        <f t="shared" si="22"/>
        <v>0</v>
      </c>
      <c r="F120" s="27">
        <f t="shared" si="23"/>
        <v>0</v>
      </c>
      <c r="G120" s="28">
        <f>IFERROR($B120*INDEX(Settings!$B$6:$B$10,MATCH($C120,Settings!$A$6:$A$10,0)),0)</f>
        <v>0</v>
      </c>
      <c r="H120" s="26"/>
      <c r="I120" s="21"/>
    </row>
    <row r="121" spans="1:9" x14ac:dyDescent="0.2">
      <c r="A121" s="5"/>
      <c r="B121" s="25"/>
      <c r="C121" s="26"/>
      <c r="D121" s="27">
        <f t="shared" si="21"/>
        <v>0</v>
      </c>
      <c r="E121" s="27">
        <f t="shared" si="22"/>
        <v>0</v>
      </c>
      <c r="F121" s="27">
        <f t="shared" si="23"/>
        <v>0</v>
      </c>
      <c r="G121" s="28">
        <f>IFERROR($B121*INDEX(Settings!$B$6:$B$10,MATCH($C121,Settings!$A$6:$A$10,0)),0)</f>
        <v>0</v>
      </c>
      <c r="H121" s="26"/>
      <c r="I121" s="21"/>
    </row>
    <row r="122" spans="1:9" x14ac:dyDescent="0.2">
      <c r="A122" s="11" t="s">
        <v>148</v>
      </c>
      <c r="B122" s="11"/>
      <c r="C122" s="11"/>
      <c r="D122" s="12">
        <f>SUM(D114:D121)</f>
        <v>0</v>
      </c>
      <c r="E122" s="12">
        <f>SUM(E114:E121)</f>
        <v>0</v>
      </c>
      <c r="F122" s="12">
        <f>SUM(F114:F121)</f>
        <v>0</v>
      </c>
      <c r="G122" s="13">
        <f>SUM(G114:G121)</f>
        <v>0</v>
      </c>
      <c r="H122" s="11"/>
      <c r="I122" s="11"/>
    </row>
    <row r="124" spans="1:9" ht="18" customHeight="1" x14ac:dyDescent="0.2">
      <c r="A124" s="23" t="s">
        <v>149</v>
      </c>
      <c r="B124" s="24"/>
      <c r="C124" s="24"/>
      <c r="D124" s="24"/>
      <c r="E124" s="24"/>
      <c r="F124" s="24"/>
      <c r="G124" s="24"/>
      <c r="H124" s="24"/>
      <c r="I124" s="24"/>
    </row>
    <row r="125" spans="1:9" x14ac:dyDescent="0.2">
      <c r="A125" s="5" t="s">
        <v>150</v>
      </c>
      <c r="B125" s="25"/>
      <c r="C125" s="26" t="s">
        <v>7</v>
      </c>
      <c r="D125" s="27">
        <f t="shared" ref="D125:D131" si="24">$G125/52</f>
        <v>0</v>
      </c>
      <c r="E125" s="27">
        <f t="shared" ref="E125:E131" si="25">$G125/26</f>
        <v>0</v>
      </c>
      <c r="F125" s="27">
        <f t="shared" ref="F125:F131" si="26">$G125/12</f>
        <v>0</v>
      </c>
      <c r="G125" s="28">
        <f>IFERROR($B125*INDEX(Settings!$B$6:$B$10,MATCH($C125,Settings!$A$6:$A$10,0)),0)</f>
        <v>0</v>
      </c>
      <c r="H125" s="26" t="s">
        <v>50</v>
      </c>
      <c r="I125" s="21"/>
    </row>
    <row r="126" spans="1:9" x14ac:dyDescent="0.2">
      <c r="A126" s="5" t="s">
        <v>151</v>
      </c>
      <c r="B126" s="25"/>
      <c r="C126" s="26" t="s">
        <v>7</v>
      </c>
      <c r="D126" s="27">
        <f t="shared" si="24"/>
        <v>0</v>
      </c>
      <c r="E126" s="27">
        <f t="shared" si="25"/>
        <v>0</v>
      </c>
      <c r="F126" s="27">
        <f t="shared" si="26"/>
        <v>0</v>
      </c>
      <c r="G126" s="28">
        <f>IFERROR($B126*INDEX(Settings!$B$6:$B$10,MATCH($C126,Settings!$A$6:$A$10,0)),0)</f>
        <v>0</v>
      </c>
      <c r="H126" s="26" t="s">
        <v>50</v>
      </c>
      <c r="I126" s="21"/>
    </row>
    <row r="127" spans="1:9" x14ac:dyDescent="0.2">
      <c r="A127" s="5" t="s">
        <v>152</v>
      </c>
      <c r="B127" s="25"/>
      <c r="C127" s="26" t="s">
        <v>7</v>
      </c>
      <c r="D127" s="27">
        <f t="shared" si="24"/>
        <v>0</v>
      </c>
      <c r="E127" s="27">
        <f t="shared" si="25"/>
        <v>0</v>
      </c>
      <c r="F127" s="27">
        <f t="shared" si="26"/>
        <v>0</v>
      </c>
      <c r="G127" s="28">
        <f>IFERROR($B127*INDEX(Settings!$B$6:$B$10,MATCH($C127,Settings!$A$6:$A$10,0)),0)</f>
        <v>0</v>
      </c>
      <c r="H127" s="26" t="s">
        <v>50</v>
      </c>
      <c r="I127" s="21"/>
    </row>
    <row r="128" spans="1:9" x14ac:dyDescent="0.2">
      <c r="A128" s="5" t="s">
        <v>153</v>
      </c>
      <c r="B128" s="25"/>
      <c r="C128" s="26" t="s">
        <v>7</v>
      </c>
      <c r="D128" s="27">
        <f t="shared" si="24"/>
        <v>0</v>
      </c>
      <c r="E128" s="27">
        <f t="shared" si="25"/>
        <v>0</v>
      </c>
      <c r="F128" s="27">
        <f t="shared" si="26"/>
        <v>0</v>
      </c>
      <c r="G128" s="28">
        <f>IFERROR($B128*INDEX(Settings!$B$6:$B$10,MATCH($C128,Settings!$A$6:$A$10,0)),0)</f>
        <v>0</v>
      </c>
      <c r="H128" s="26" t="s">
        <v>50</v>
      </c>
      <c r="I128" s="21"/>
    </row>
    <row r="129" spans="1:9" x14ac:dyDescent="0.2">
      <c r="A129" s="5" t="s">
        <v>154</v>
      </c>
      <c r="B129" s="25"/>
      <c r="C129" s="26" t="s">
        <v>7</v>
      </c>
      <c r="D129" s="27">
        <f t="shared" si="24"/>
        <v>0</v>
      </c>
      <c r="E129" s="27">
        <f t="shared" si="25"/>
        <v>0</v>
      </c>
      <c r="F129" s="27">
        <f t="shared" si="26"/>
        <v>0</v>
      </c>
      <c r="G129" s="28">
        <f>IFERROR($B129*INDEX(Settings!$B$6:$B$10,MATCH($C129,Settings!$A$6:$A$10,0)),0)</f>
        <v>0</v>
      </c>
      <c r="H129" s="26" t="s">
        <v>50</v>
      </c>
      <c r="I129" s="21"/>
    </row>
    <row r="130" spans="1:9" x14ac:dyDescent="0.2">
      <c r="A130" s="5"/>
      <c r="B130" s="25"/>
      <c r="C130" s="26"/>
      <c r="D130" s="27">
        <f t="shared" si="24"/>
        <v>0</v>
      </c>
      <c r="E130" s="27">
        <f t="shared" si="25"/>
        <v>0</v>
      </c>
      <c r="F130" s="27">
        <f t="shared" si="26"/>
        <v>0</v>
      </c>
      <c r="G130" s="28">
        <f>IFERROR($B130*INDEX(Settings!$B$6:$B$10,MATCH($C130,Settings!$A$6:$A$10,0)),0)</f>
        <v>0</v>
      </c>
      <c r="H130" s="26"/>
      <c r="I130" s="21"/>
    </row>
    <row r="131" spans="1:9" x14ac:dyDescent="0.2">
      <c r="A131" s="5"/>
      <c r="B131" s="25"/>
      <c r="C131" s="26"/>
      <c r="D131" s="27">
        <f t="shared" si="24"/>
        <v>0</v>
      </c>
      <c r="E131" s="27">
        <f t="shared" si="25"/>
        <v>0</v>
      </c>
      <c r="F131" s="27">
        <f t="shared" si="26"/>
        <v>0</v>
      </c>
      <c r="G131" s="28">
        <f>IFERROR($B131*INDEX(Settings!$B$6:$B$10,MATCH($C131,Settings!$A$6:$A$10,0)),0)</f>
        <v>0</v>
      </c>
      <c r="H131" s="26"/>
      <c r="I131" s="21"/>
    </row>
    <row r="132" spans="1:9" x14ac:dyDescent="0.2">
      <c r="A132" s="11" t="s">
        <v>155</v>
      </c>
      <c r="B132" s="11"/>
      <c r="C132" s="11"/>
      <c r="D132" s="12">
        <f>SUM(D125:D131)</f>
        <v>0</v>
      </c>
      <c r="E132" s="12">
        <f>SUM(E125:E131)</f>
        <v>0</v>
      </c>
      <c r="F132" s="12">
        <f>SUM(F125:F131)</f>
        <v>0</v>
      </c>
      <c r="G132" s="13">
        <f>SUM(G125:G131)</f>
        <v>0</v>
      </c>
      <c r="H132" s="11"/>
      <c r="I132" s="11"/>
    </row>
    <row r="134" spans="1:9" x14ac:dyDescent="0.2">
      <c r="A134" s="4" t="s">
        <v>156</v>
      </c>
      <c r="B134" s="4"/>
      <c r="C134" s="4"/>
      <c r="D134" s="29">
        <f>D40+D61+D74+D84+D99+D111+D122+D132</f>
        <v>0</v>
      </c>
      <c r="E134" s="29">
        <f>E40+E61+E74+E84+E99+E111+E122+E132</f>
        <v>0</v>
      </c>
      <c r="F134" s="29">
        <f>F40+F61+F74+F84+F99+F111+F122+F132</f>
        <v>0</v>
      </c>
      <c r="G134" s="30">
        <f>G40+G61+G74+G84+G99+G111+G122+G132</f>
        <v>0</v>
      </c>
      <c r="H134" s="4"/>
      <c r="I134" s="4"/>
    </row>
    <row r="135" spans="1:9" x14ac:dyDescent="0.2">
      <c r="A135" s="4" t="str">
        <f>IF(D135&gt;=0,"SURPLUS","DEFICIT")</f>
        <v>SURPLUS</v>
      </c>
      <c r="B135" s="4"/>
      <c r="C135" s="4"/>
      <c r="D135" s="29">
        <f>D25-D134</f>
        <v>0</v>
      </c>
      <c r="E135" s="29">
        <f>E25-E134</f>
        <v>0</v>
      </c>
      <c r="F135" s="29">
        <f>F25-F134</f>
        <v>0</v>
      </c>
      <c r="G135" s="30">
        <f>G25-G134</f>
        <v>0</v>
      </c>
      <c r="H135" s="4"/>
      <c r="I135" s="4"/>
    </row>
  </sheetData>
  <dataValidations count="2">
    <dataValidation type="list" allowBlank="1" errorTitle="Invalid frequency" error="Pick Weekly, Fortnightly, Monthly, Quarterly or Annual." sqref="C11:C24 C28:C39 C43:C60 C64:C73 C77:C83 C87:C98 C102:C110 C114:C121 C125:C131" xr:uid="{00000000-0002-0000-0200-000000000000}">
      <formula1>"Weekly,Fortnightly,Monthly,Quarterly,Annual"</formula1>
      <formula2>0</formula2>
    </dataValidation>
    <dataValidation type="list" allowBlank="1" errorTitle="Invalid type" error="Pick Fixed or Discretionary." sqref="H11:H24 H28:H39 H43:H60 H64:H73 H77:H83 H87:H98 H102:H110 H114:H121 H125:H131" xr:uid="{00000000-0002-0000-0200-000001000000}">
      <formula1>"Fixed,Discretionary"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6491"/>
    <pageSetUpPr fitToPage="1"/>
  </sheetPr>
  <dimension ref="A1:F26"/>
  <sheetViews>
    <sheetView showGridLines="0" zoomScaleNormal="100" workbookViewId="0"/>
  </sheetViews>
  <sheetFormatPr baseColWidth="10" defaultColWidth="8.6640625" defaultRowHeight="15" x14ac:dyDescent="0.2"/>
  <cols>
    <col min="1" max="1" width="30" customWidth="1"/>
    <col min="2" max="6" width="15" customWidth="1"/>
  </cols>
  <sheetData>
    <row r="1" spans="1:6" ht="49.5" customHeight="1" x14ac:dyDescent="0.2"/>
    <row r="2" spans="1:6" ht="22" x14ac:dyDescent="0.25">
      <c r="A2" s="1" t="s">
        <v>35</v>
      </c>
    </row>
    <row r="3" spans="1:6" x14ac:dyDescent="0.2">
      <c r="A3" s="9" t="str">
        <f>IF(Budget!B5="","",Budget!B5)</f>
        <v/>
      </c>
    </row>
    <row r="4" spans="1:6" x14ac:dyDescent="0.2">
      <c r="A4" s="2" t="s">
        <v>36</v>
      </c>
    </row>
    <row r="6" spans="1:6" ht="19.5" customHeight="1" x14ac:dyDescent="0.2">
      <c r="A6" s="10"/>
      <c r="B6" s="10" t="s">
        <v>5</v>
      </c>
      <c r="C6" s="10" t="s">
        <v>6</v>
      </c>
      <c r="D6" s="10" t="s">
        <v>7</v>
      </c>
      <c r="E6" s="10" t="s">
        <v>9</v>
      </c>
      <c r="F6" s="10" t="s">
        <v>37</v>
      </c>
    </row>
    <row r="7" spans="1:6" x14ac:dyDescent="0.2">
      <c r="A7" s="11" t="s">
        <v>38</v>
      </c>
      <c r="B7" s="12">
        <f>Budget!D25</f>
        <v>0</v>
      </c>
      <c r="C7" s="12">
        <f>Budget!E25</f>
        <v>0</v>
      </c>
      <c r="D7" s="12">
        <f>Budget!F25</f>
        <v>0</v>
      </c>
      <c r="E7" s="13">
        <f>Budget!G25</f>
        <v>0</v>
      </c>
      <c r="F7" s="14"/>
    </row>
    <row r="8" spans="1:6" x14ac:dyDescent="0.2">
      <c r="A8" s="5" t="s">
        <v>39</v>
      </c>
      <c r="B8" s="7">
        <f>Budget!D40</f>
        <v>0</v>
      </c>
      <c r="C8" s="7">
        <f>Budget!E40</f>
        <v>0</v>
      </c>
      <c r="D8" s="7">
        <f>Budget!F40</f>
        <v>0</v>
      </c>
      <c r="E8" s="8">
        <f>Budget!G40</f>
        <v>0</v>
      </c>
      <c r="F8" s="15">
        <f>IFERROR(Budget!$F40/Budget!$F$25,0)</f>
        <v>0</v>
      </c>
    </row>
    <row r="9" spans="1:6" x14ac:dyDescent="0.2">
      <c r="A9" s="5" t="s">
        <v>40</v>
      </c>
      <c r="B9" s="7">
        <f>Budget!D61</f>
        <v>0</v>
      </c>
      <c r="C9" s="7">
        <f>Budget!E61</f>
        <v>0</v>
      </c>
      <c r="D9" s="7">
        <f>Budget!F61</f>
        <v>0</v>
      </c>
      <c r="E9" s="8">
        <f>Budget!G61</f>
        <v>0</v>
      </c>
      <c r="F9" s="15">
        <f>IFERROR(Budget!$F61/Budget!$F$25,0)</f>
        <v>0</v>
      </c>
    </row>
    <row r="10" spans="1:6" x14ac:dyDescent="0.2">
      <c r="A10" s="5" t="s">
        <v>41</v>
      </c>
      <c r="B10" s="7">
        <f>Budget!D74</f>
        <v>0</v>
      </c>
      <c r="C10" s="7">
        <f>Budget!E74</f>
        <v>0</v>
      </c>
      <c r="D10" s="7">
        <f>Budget!F74</f>
        <v>0</v>
      </c>
      <c r="E10" s="8">
        <f>Budget!G74</f>
        <v>0</v>
      </c>
      <c r="F10" s="15">
        <f>IFERROR(Budget!$F74/Budget!$F$25,0)</f>
        <v>0</v>
      </c>
    </row>
    <row r="11" spans="1:6" x14ac:dyDescent="0.2">
      <c r="A11" s="5" t="s">
        <v>42</v>
      </c>
      <c r="B11" s="7">
        <f>Budget!D84</f>
        <v>0</v>
      </c>
      <c r="C11" s="7">
        <f>Budget!E84</f>
        <v>0</v>
      </c>
      <c r="D11" s="7">
        <f>Budget!F84</f>
        <v>0</v>
      </c>
      <c r="E11" s="8">
        <f>Budget!G84</f>
        <v>0</v>
      </c>
      <c r="F11" s="15">
        <f>IFERROR(Budget!$F84/Budget!$F$25,0)</f>
        <v>0</v>
      </c>
    </row>
    <row r="12" spans="1:6" x14ac:dyDescent="0.2">
      <c r="A12" s="5" t="s">
        <v>43</v>
      </c>
      <c r="B12" s="7">
        <f>Budget!D99</f>
        <v>0</v>
      </c>
      <c r="C12" s="7">
        <f>Budget!E99</f>
        <v>0</v>
      </c>
      <c r="D12" s="7">
        <f>Budget!F99</f>
        <v>0</v>
      </c>
      <c r="E12" s="8">
        <f>Budget!G99</f>
        <v>0</v>
      </c>
      <c r="F12" s="15">
        <f>IFERROR(Budget!$F99/Budget!$F$25,0)</f>
        <v>0</v>
      </c>
    </row>
    <row r="13" spans="1:6" x14ac:dyDescent="0.2">
      <c r="A13" s="5" t="s">
        <v>44</v>
      </c>
      <c r="B13" s="7">
        <f>Budget!D111</f>
        <v>0</v>
      </c>
      <c r="C13" s="7">
        <f>Budget!E111</f>
        <v>0</v>
      </c>
      <c r="D13" s="7">
        <f>Budget!F111</f>
        <v>0</v>
      </c>
      <c r="E13" s="8">
        <f>Budget!G111</f>
        <v>0</v>
      </c>
      <c r="F13" s="15">
        <f>IFERROR(Budget!$F111/Budget!$F$25,0)</f>
        <v>0</v>
      </c>
    </row>
    <row r="14" spans="1:6" x14ac:dyDescent="0.2">
      <c r="A14" s="5" t="s">
        <v>45</v>
      </c>
      <c r="B14" s="7">
        <f>Budget!D122</f>
        <v>0</v>
      </c>
      <c r="C14" s="7">
        <f>Budget!E122</f>
        <v>0</v>
      </c>
      <c r="D14" s="7">
        <f>Budget!F122</f>
        <v>0</v>
      </c>
      <c r="E14" s="8">
        <f>Budget!G122</f>
        <v>0</v>
      </c>
      <c r="F14" s="15">
        <f>IFERROR(Budget!$F122/Budget!$F$25,0)</f>
        <v>0</v>
      </c>
    </row>
    <row r="15" spans="1:6" x14ac:dyDescent="0.2">
      <c r="A15" s="5" t="s">
        <v>46</v>
      </c>
      <c r="B15" s="7">
        <f>Budget!D132</f>
        <v>0</v>
      </c>
      <c r="C15" s="7">
        <f>Budget!E132</f>
        <v>0</v>
      </c>
      <c r="D15" s="7">
        <f>Budget!F132</f>
        <v>0</v>
      </c>
      <c r="E15" s="8">
        <f>Budget!G132</f>
        <v>0</v>
      </c>
      <c r="F15" s="15">
        <f>IFERROR(Budget!$F132/Budget!$F$25,0)</f>
        <v>0</v>
      </c>
    </row>
    <row r="16" spans="1:6" x14ac:dyDescent="0.2">
      <c r="A16" s="11" t="s">
        <v>47</v>
      </c>
      <c r="B16" s="12">
        <f>Budget!D134</f>
        <v>0</v>
      </c>
      <c r="C16" s="12">
        <f>Budget!E134</f>
        <v>0</v>
      </c>
      <c r="D16" s="12">
        <f>Budget!F134</f>
        <v>0</v>
      </c>
      <c r="E16" s="13">
        <f>Budget!G134</f>
        <v>0</v>
      </c>
      <c r="F16" s="16">
        <f>IFERROR(Budget!$F134/Budget!$F$25,0)</f>
        <v>0</v>
      </c>
    </row>
    <row r="17" spans="1:6" x14ac:dyDescent="0.2">
      <c r="A17" s="17" t="str">
        <f>IF(B17&gt;=0,"Surplus","Deficit")</f>
        <v>Surplus</v>
      </c>
      <c r="B17" s="18">
        <f>Budget!D135</f>
        <v>0</v>
      </c>
      <c r="C17" s="18">
        <f>Budget!E135</f>
        <v>0</v>
      </c>
      <c r="D17" s="18">
        <f>Budget!F135</f>
        <v>0</v>
      </c>
      <c r="E17" s="19">
        <f>Budget!G135</f>
        <v>0</v>
      </c>
      <c r="F17" s="20">
        <f>IFERROR(Budget!$F135/Budget!$F$25,0)</f>
        <v>0</v>
      </c>
    </row>
    <row r="19" spans="1:6" x14ac:dyDescent="0.2">
      <c r="A19" s="3" t="s">
        <v>48</v>
      </c>
    </row>
    <row r="20" spans="1:6" x14ac:dyDescent="0.2">
      <c r="A20" s="10"/>
      <c r="B20" s="10" t="s">
        <v>5</v>
      </c>
      <c r="C20" s="10" t="s">
        <v>6</v>
      </c>
      <c r="D20" s="10" t="s">
        <v>7</v>
      </c>
      <c r="E20" s="10" t="s">
        <v>9</v>
      </c>
      <c r="F20" s="10" t="s">
        <v>49</v>
      </c>
    </row>
    <row r="21" spans="1:6" x14ac:dyDescent="0.2">
      <c r="A21" s="5" t="s">
        <v>33</v>
      </c>
      <c r="B21" s="7">
        <f>SUMIFS(Budget!$D$28:$D$131,Budget!$H$28:$H$131,"Fixed")</f>
        <v>0</v>
      </c>
      <c r="C21" s="7">
        <f>SUMIFS(Budget!$E$28:$E$131,Budget!$H$28:$H$131,"Fixed")</f>
        <v>0</v>
      </c>
      <c r="D21" s="7">
        <f>SUMIFS(Budget!$F$28:$F$131,Budget!$H$28:$H$131,"Fixed")</f>
        <v>0</v>
      </c>
      <c r="E21" s="8">
        <f>SUMIFS(Budget!$G$28:$G$131,Budget!$H$28:$H$131,"Fixed")</f>
        <v>0</v>
      </c>
      <c r="F21" s="15">
        <f>IFERROR($D21/Budget!$F$134,0)</f>
        <v>0</v>
      </c>
    </row>
    <row r="22" spans="1:6" x14ac:dyDescent="0.2">
      <c r="A22" s="5" t="s">
        <v>50</v>
      </c>
      <c r="B22" s="7">
        <f>SUMIFS(Budget!$D$28:$D$131,Budget!$H$28:$H$131,"Discretionary")</f>
        <v>0</v>
      </c>
      <c r="C22" s="7">
        <f>SUMIFS(Budget!$E$28:$E$131,Budget!$H$28:$H$131,"Discretionary")</f>
        <v>0</v>
      </c>
      <c r="D22" s="7">
        <f>SUMIFS(Budget!$F$28:$F$131,Budget!$H$28:$H$131,"Discretionary")</f>
        <v>0</v>
      </c>
      <c r="E22" s="8">
        <f>SUMIFS(Budget!$G$28:$G$131,Budget!$H$28:$H$131,"Discretionary")</f>
        <v>0</v>
      </c>
      <c r="F22" s="15">
        <f>IFERROR($D22/Budget!$F$134,0)</f>
        <v>0</v>
      </c>
    </row>
    <row r="24" spans="1:6" x14ac:dyDescent="0.2">
      <c r="A24" s="2" t="s">
        <v>51</v>
      </c>
    </row>
    <row r="25" spans="1:6" x14ac:dyDescent="0.2">
      <c r="A25" s="2" t="s">
        <v>52</v>
      </c>
    </row>
    <row r="26" spans="1:6" x14ac:dyDescent="0.2">
      <c r="A26" s="2" t="s">
        <v>53</v>
      </c>
    </row>
  </sheetData>
  <pageMargins left="0.75" right="0.75" top="1" bottom="1" header="0.511811023622047" footer="0.511811023622047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6491"/>
    <pageSetUpPr fitToPage="1"/>
  </sheetPr>
  <dimension ref="A1:H38"/>
  <sheetViews>
    <sheetView showGridLines="0" zoomScaleNormal="100" workbookViewId="0"/>
  </sheetViews>
  <sheetFormatPr baseColWidth="10" defaultColWidth="8.6640625" defaultRowHeight="15" x14ac:dyDescent="0.2"/>
  <cols>
    <col min="1" max="1" width="56" customWidth="1"/>
    <col min="2" max="8" width="14" customWidth="1"/>
  </cols>
  <sheetData>
    <row r="1" spans="1:2" ht="39.75" customHeight="1" x14ac:dyDescent="0.2"/>
    <row r="2" spans="1:2" ht="22" x14ac:dyDescent="0.25">
      <c r="A2" s="1" t="s">
        <v>0</v>
      </c>
    </row>
    <row r="3" spans="1:2" x14ac:dyDescent="0.2">
      <c r="A3" s="2" t="s">
        <v>1</v>
      </c>
    </row>
    <row r="4" spans="1:2" x14ac:dyDescent="0.2">
      <c r="A4" s="3" t="s">
        <v>2</v>
      </c>
    </row>
    <row r="5" spans="1:2" x14ac:dyDescent="0.2">
      <c r="A5" s="4" t="s">
        <v>3</v>
      </c>
      <c r="B5" s="4" t="s">
        <v>4</v>
      </c>
    </row>
    <row r="6" spans="1:2" x14ac:dyDescent="0.2">
      <c r="A6" s="5" t="s">
        <v>5</v>
      </c>
      <c r="B6" s="5">
        <v>52</v>
      </c>
    </row>
    <row r="7" spans="1:2" x14ac:dyDescent="0.2">
      <c r="A7" s="5" t="s">
        <v>6</v>
      </c>
      <c r="B7" s="5">
        <v>26</v>
      </c>
    </row>
    <row r="8" spans="1:2" x14ac:dyDescent="0.2">
      <c r="A8" s="5" t="s">
        <v>7</v>
      </c>
      <c r="B8" s="5">
        <v>12</v>
      </c>
    </row>
    <row r="9" spans="1:2" x14ac:dyDescent="0.2">
      <c r="A9" s="5" t="s">
        <v>8</v>
      </c>
      <c r="B9" s="5">
        <v>4</v>
      </c>
    </row>
    <row r="10" spans="1:2" x14ac:dyDescent="0.2">
      <c r="A10" s="5" t="s">
        <v>9</v>
      </c>
      <c r="B10" s="5">
        <v>1</v>
      </c>
    </row>
    <row r="12" spans="1:2" x14ac:dyDescent="0.2">
      <c r="A12" s="3" t="s">
        <v>10</v>
      </c>
    </row>
    <row r="13" spans="1:2" x14ac:dyDescent="0.2">
      <c r="A13" s="6" t="s">
        <v>11</v>
      </c>
    </row>
    <row r="14" spans="1:2" x14ac:dyDescent="0.2">
      <c r="A14" s="6" t="s">
        <v>12</v>
      </c>
    </row>
    <row r="15" spans="1:2" x14ac:dyDescent="0.2">
      <c r="A15" s="6" t="s">
        <v>13</v>
      </c>
    </row>
    <row r="16" spans="1:2" x14ac:dyDescent="0.2">
      <c r="A16" s="6" t="s">
        <v>14</v>
      </c>
    </row>
    <row r="17" spans="1:1" x14ac:dyDescent="0.2">
      <c r="A17" s="6"/>
    </row>
    <row r="18" spans="1:1" x14ac:dyDescent="0.2">
      <c r="A18" s="6" t="s">
        <v>15</v>
      </c>
    </row>
    <row r="19" spans="1:1" x14ac:dyDescent="0.2">
      <c r="A19" s="6" t="s">
        <v>16</v>
      </c>
    </row>
    <row r="20" spans="1:1" x14ac:dyDescent="0.2">
      <c r="A20" s="6" t="s">
        <v>17</v>
      </c>
    </row>
    <row r="21" spans="1:1" x14ac:dyDescent="0.2">
      <c r="A21" s="6" t="s">
        <v>18</v>
      </c>
    </row>
    <row r="22" spans="1:1" x14ac:dyDescent="0.2">
      <c r="A22" s="6" t="s">
        <v>19</v>
      </c>
    </row>
    <row r="23" spans="1:1" x14ac:dyDescent="0.2">
      <c r="A23" s="6" t="s">
        <v>20</v>
      </c>
    </row>
    <row r="24" spans="1:1" x14ac:dyDescent="0.2">
      <c r="A24" s="6" t="s">
        <v>21</v>
      </c>
    </row>
    <row r="27" spans="1:1" x14ac:dyDescent="0.2">
      <c r="A27" s="3" t="s">
        <v>22</v>
      </c>
    </row>
    <row r="28" spans="1:1" x14ac:dyDescent="0.2">
      <c r="A28" s="6" t="s">
        <v>23</v>
      </c>
    </row>
    <row r="29" spans="1:1" x14ac:dyDescent="0.2">
      <c r="A29" s="6" t="s">
        <v>24</v>
      </c>
    </row>
    <row r="30" spans="1:1" x14ac:dyDescent="0.2">
      <c r="A30" s="6" t="s">
        <v>25</v>
      </c>
    </row>
    <row r="31" spans="1:1" x14ac:dyDescent="0.2">
      <c r="A31" s="6" t="s">
        <v>26</v>
      </c>
    </row>
    <row r="32" spans="1:1" x14ac:dyDescent="0.2">
      <c r="A32" s="6" t="s">
        <v>27</v>
      </c>
    </row>
    <row r="35" spans="1:8" x14ac:dyDescent="0.2">
      <c r="A35" s="3" t="s">
        <v>28</v>
      </c>
    </row>
    <row r="36" spans="1:8" x14ac:dyDescent="0.2">
      <c r="A36" s="4" t="s">
        <v>29</v>
      </c>
      <c r="B36" s="4" t="s">
        <v>30</v>
      </c>
      <c r="C36" s="4" t="s">
        <v>3</v>
      </c>
      <c r="D36" s="4" t="s">
        <v>5</v>
      </c>
      <c r="E36" s="4" t="s">
        <v>6</v>
      </c>
      <c r="F36" s="4" t="s">
        <v>7</v>
      </c>
      <c r="G36" s="4" t="s">
        <v>9</v>
      </c>
      <c r="H36" s="4" t="s">
        <v>31</v>
      </c>
    </row>
    <row r="37" spans="1:8" x14ac:dyDescent="0.2">
      <c r="A37" s="5" t="s">
        <v>32</v>
      </c>
      <c r="B37" s="7">
        <v>780</v>
      </c>
      <c r="C37" s="5" t="s">
        <v>8</v>
      </c>
      <c r="D37" s="7">
        <f>$G37/52</f>
        <v>60</v>
      </c>
      <c r="E37" s="7">
        <f>$G37/26</f>
        <v>120</v>
      </c>
      <c r="F37" s="7">
        <f>$G37/12</f>
        <v>260</v>
      </c>
      <c r="G37" s="8">
        <f>B37*4</f>
        <v>3120</v>
      </c>
      <c r="H37" s="5" t="s">
        <v>33</v>
      </c>
    </row>
    <row r="38" spans="1:8" x14ac:dyDescent="0.2">
      <c r="A38" s="2" t="s">
        <v>34</v>
      </c>
    </row>
  </sheetData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</vt:lpstr>
      <vt:lpstr>Summary</vt:lpstr>
      <vt:lpstr>Settings</vt:lpstr>
      <vt:lpstr>Budget!Print_Titles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Greg Wallace</cp:lastModifiedBy>
  <cp:revision>0</cp:revision>
  <dcterms:created xsi:type="dcterms:W3CDTF">2026-08-10T02:34:25Z</dcterms:created>
  <dcterms:modified xsi:type="dcterms:W3CDTF">2026-08-10T02:39:46Z</dcterms:modified>
  <dc:language>en-US</dc:language>
</cp:coreProperties>
</file>